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jjach/Downloads/"/>
    </mc:Choice>
  </mc:AlternateContent>
  <xr:revisionPtr revIDLastSave="0" documentId="8_{1E30A0FE-9BAF-1344-80F0-B13779C34998}" xr6:coauthVersionLast="47" xr6:coauthVersionMax="47" xr10:uidLastSave="{00000000-0000-0000-0000-000000000000}"/>
  <bookViews>
    <workbookView xWindow="5600" yWindow="500" windowWidth="42180" windowHeight="30340" xr2:uid="{00000000-000D-0000-FFFF-FFFF00000000}"/>
  </bookViews>
  <sheets>
    <sheet name="WELL | SDGs - Overview" sheetId="1" r:id="rId1"/>
    <sheet name="Instructions" sheetId="2" r:id="rId2"/>
    <sheet name="Summary" sheetId="3" r:id="rId3"/>
    <sheet name="WELL | SDGs Alignment" sheetId="4" r:id="rId4"/>
    <sheet name="SDGs | WELL Alignment" sheetId="5" r:id="rId5"/>
    <sheet name="Content and Reporting" sheetId="6" r:id="rId6"/>
    <sheet name="Content Descriptions" sheetId="7" state="hidden" r:id="rId7"/>
    <sheet name="SDG + WELL v2 alignment" sheetId="8" state="hidden" r:id="rId8"/>
  </sheets>
  <definedNames>
    <definedName name="_xlnm._FilterDatabase" localSheetId="5" hidden="1">'Content and Reporting'!$A$4:$C$221</definedName>
    <definedName name="_xlnm._FilterDatabase" localSheetId="7" hidden="1">'SDG + WELL v2 alignment'!$A$1:$E$256</definedName>
    <definedName name="_xlnm._FilterDatabase" localSheetId="4" hidden="1">'SDGs | WELL Alignment'!$A$9:$D$225</definedName>
    <definedName name="_xlnm._FilterDatabase" localSheetId="3" hidden="1">'WELL | SDGs Alignment'!$A$13:$X$235</definedName>
    <definedName name="Features">#REF!</definedName>
    <definedName name="Project_types">#REF!</definedName>
    <definedName name="Total_docs">#REF!</definedName>
    <definedName name="Verifications">#REF!</definedName>
    <definedName name="Verifications_count_attempt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2" i="4" l="1"/>
  <c r="X242" i="4"/>
  <c r="Y242" i="4"/>
  <c r="H195" i="4"/>
  <c r="J195" i="4"/>
  <c r="J54" i="4"/>
  <c r="I54" i="4"/>
  <c r="H54" i="4"/>
  <c r="K54" i="4"/>
  <c r="C325" i="6" l="1"/>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F257" i="4"/>
  <c r="S240" i="4"/>
  <c r="S242" i="4" s="1"/>
  <c r="S238" i="4"/>
  <c r="S239" i="4" s="1"/>
  <c r="E237" i="4"/>
  <c r="R235" i="4"/>
  <c r="Y235" i="4" s="1"/>
  <c r="R234" i="4"/>
  <c r="W234" i="4" s="1"/>
  <c r="R233" i="4"/>
  <c r="Y233" i="4" s="1"/>
  <c r="R232" i="4"/>
  <c r="W232" i="4" s="1"/>
  <c r="R231" i="4"/>
  <c r="P231" i="4"/>
  <c r="L231" i="4"/>
  <c r="H231" i="4"/>
  <c r="Y230" i="4"/>
  <c r="X230" i="4"/>
  <c r="W230" i="4"/>
  <c r="Y229" i="4"/>
  <c r="X229" i="4"/>
  <c r="W229" i="4"/>
  <c r="Y228" i="4"/>
  <c r="X228" i="4"/>
  <c r="W228" i="4"/>
  <c r="Y227" i="4"/>
  <c r="X227" i="4"/>
  <c r="W227" i="4"/>
  <c r="Y226" i="4"/>
  <c r="X226" i="4"/>
  <c r="W226" i="4"/>
  <c r="Y225" i="4"/>
  <c r="X225" i="4"/>
  <c r="W225" i="4"/>
  <c r="Y224" i="4"/>
  <c r="X224" i="4"/>
  <c r="W224" i="4"/>
  <c r="Y223" i="4"/>
  <c r="X223" i="4"/>
  <c r="W223" i="4"/>
  <c r="Y222" i="4"/>
  <c r="X222" i="4"/>
  <c r="W222" i="4"/>
  <c r="Y221" i="4"/>
  <c r="X221" i="4"/>
  <c r="W221" i="4"/>
  <c r="Y220" i="4"/>
  <c r="X220" i="4"/>
  <c r="W220" i="4"/>
  <c r="Y219" i="4"/>
  <c r="X219" i="4"/>
  <c r="W219" i="4"/>
  <c r="Y218" i="4"/>
  <c r="X218" i="4"/>
  <c r="W218" i="4"/>
  <c r="U217" i="4"/>
  <c r="O217" i="4"/>
  <c r="M217" i="4"/>
  <c r="J217" i="4"/>
  <c r="U216" i="4"/>
  <c r="O216" i="4"/>
  <c r="M216" i="4"/>
  <c r="U215" i="4"/>
  <c r="O215" i="4"/>
  <c r="M215" i="4"/>
  <c r="P214" i="4"/>
  <c r="O214" i="4"/>
  <c r="F214" i="4"/>
  <c r="R213" i="4"/>
  <c r="H213" i="4"/>
  <c r="F213" i="4"/>
  <c r="R212" i="4"/>
  <c r="H212" i="4"/>
  <c r="F212" i="4"/>
  <c r="R211" i="4"/>
  <c r="H211" i="4"/>
  <c r="F211" i="4"/>
  <c r="R210" i="4"/>
  <c r="H210" i="4"/>
  <c r="F210" i="4"/>
  <c r="H209" i="4"/>
  <c r="F209" i="4"/>
  <c r="H208" i="4"/>
  <c r="F208" i="4"/>
  <c r="U207" i="4"/>
  <c r="P207" i="4"/>
  <c r="O207" i="4"/>
  <c r="I207" i="4"/>
  <c r="U206" i="4"/>
  <c r="O206" i="4"/>
  <c r="M206" i="4"/>
  <c r="J206" i="4"/>
  <c r="P205" i="4"/>
  <c r="J205" i="4"/>
  <c r="H205" i="4"/>
  <c r="P204" i="4"/>
  <c r="J204" i="4"/>
  <c r="H204" i="4"/>
  <c r="J203" i="4"/>
  <c r="H203" i="4"/>
  <c r="J202" i="4"/>
  <c r="H202" i="4"/>
  <c r="J201" i="4"/>
  <c r="H201" i="4"/>
  <c r="J200" i="4"/>
  <c r="H200" i="4"/>
  <c r="J199" i="4"/>
  <c r="H199" i="4"/>
  <c r="J198" i="4"/>
  <c r="H198" i="4"/>
  <c r="H197" i="4"/>
  <c r="H196" i="4"/>
  <c r="W196" i="4" s="1"/>
  <c r="J194" i="4"/>
  <c r="H194" i="4"/>
  <c r="J193" i="4"/>
  <c r="H193" i="4"/>
  <c r="J192" i="4"/>
  <c r="H192" i="4"/>
  <c r="U191" i="4"/>
  <c r="O191" i="4"/>
  <c r="H191" i="4"/>
  <c r="U190" i="4"/>
  <c r="O190" i="4"/>
  <c r="H190" i="4"/>
  <c r="U189" i="4"/>
  <c r="O189" i="4"/>
  <c r="H189" i="4"/>
  <c r="U188" i="4"/>
  <c r="O188" i="4"/>
  <c r="H188" i="4"/>
  <c r="O187" i="4"/>
  <c r="X187" i="4" s="1"/>
  <c r="O186" i="4"/>
  <c r="W186" i="4" s="1"/>
  <c r="R185" i="4"/>
  <c r="P185" i="4"/>
  <c r="H185" i="4"/>
  <c r="F185" i="4"/>
  <c r="U184" i="4"/>
  <c r="P184" i="4"/>
  <c r="O184" i="4"/>
  <c r="H184" i="4"/>
  <c r="U183" i="4"/>
  <c r="P183" i="4"/>
  <c r="O183" i="4"/>
  <c r="H183" i="4"/>
  <c r="H182" i="4"/>
  <c r="X182" i="4" s="1"/>
  <c r="O181" i="4"/>
  <c r="H181" i="4"/>
  <c r="O180" i="4"/>
  <c r="H180" i="4"/>
  <c r="H179" i="4"/>
  <c r="W179" i="4" s="1"/>
  <c r="H178" i="4"/>
  <c r="W178" i="4" s="1"/>
  <c r="H177" i="4"/>
  <c r="Y177" i="4" s="1"/>
  <c r="H176" i="4"/>
  <c r="W176" i="4" s="1"/>
  <c r="H175" i="4"/>
  <c r="Y175" i="4" s="1"/>
  <c r="H174" i="4"/>
  <c r="H173" i="4"/>
  <c r="Y173" i="4" s="1"/>
  <c r="H172" i="4"/>
  <c r="W172" i="4" s="1"/>
  <c r="H171" i="4"/>
  <c r="W171" i="4" s="1"/>
  <c r="O170" i="4"/>
  <c r="H170" i="4"/>
  <c r="O169" i="4"/>
  <c r="H169" i="4"/>
  <c r="O168" i="4"/>
  <c r="H168" i="4"/>
  <c r="O167" i="4"/>
  <c r="H167" i="4"/>
  <c r="O166" i="4"/>
  <c r="H166" i="4"/>
  <c r="O165" i="4"/>
  <c r="H165" i="4"/>
  <c r="H164" i="4"/>
  <c r="W164" i="4" s="1"/>
  <c r="H163" i="4"/>
  <c r="O162" i="4"/>
  <c r="H162" i="4"/>
  <c r="H161" i="4"/>
  <c r="H160" i="4"/>
  <c r="W160" i="4" s="1"/>
  <c r="H159" i="4"/>
  <c r="X159" i="4" s="1"/>
  <c r="H158" i="4"/>
  <c r="X158" i="4" s="1"/>
  <c r="H157" i="4"/>
  <c r="X157" i="4" s="1"/>
  <c r="Q156" i="4"/>
  <c r="P156" i="4"/>
  <c r="H156" i="4"/>
  <c r="Q155" i="4"/>
  <c r="N155" i="4"/>
  <c r="H155" i="4"/>
  <c r="Q154" i="4"/>
  <c r="N154" i="4"/>
  <c r="H154" i="4"/>
  <c r="Q153" i="4"/>
  <c r="N153" i="4"/>
  <c r="H153" i="4"/>
  <c r="Q152" i="4"/>
  <c r="N152" i="4"/>
  <c r="H152" i="4"/>
  <c r="Q151" i="4"/>
  <c r="N151" i="4"/>
  <c r="H151" i="4"/>
  <c r="N150" i="4"/>
  <c r="H150" i="4"/>
  <c r="N149" i="4"/>
  <c r="H149" i="4"/>
  <c r="Q148" i="4"/>
  <c r="N148" i="4"/>
  <c r="H148" i="4"/>
  <c r="Q147" i="4"/>
  <c r="N147" i="4"/>
  <c r="H147" i="4"/>
  <c r="T146" i="4"/>
  <c r="T240" i="4" s="1"/>
  <c r="P146" i="4"/>
  <c r="H146" i="4"/>
  <c r="Q145" i="4"/>
  <c r="N145" i="4"/>
  <c r="H145" i="4"/>
  <c r="Q144" i="4"/>
  <c r="N144" i="4"/>
  <c r="H144" i="4"/>
  <c r="Q143" i="4"/>
  <c r="N143" i="4"/>
  <c r="H143" i="4"/>
  <c r="Q142" i="4"/>
  <c r="N142" i="4"/>
  <c r="H142" i="4"/>
  <c r="Q141" i="4"/>
  <c r="N141" i="4"/>
  <c r="H141" i="4"/>
  <c r="Q140" i="4"/>
  <c r="N140" i="4"/>
  <c r="H140" i="4"/>
  <c r="Q139" i="4"/>
  <c r="N139" i="4"/>
  <c r="H139" i="4"/>
  <c r="Q138" i="4"/>
  <c r="N138" i="4"/>
  <c r="H138" i="4"/>
  <c r="H137" i="4"/>
  <c r="X137" i="4" s="1"/>
  <c r="P136" i="4"/>
  <c r="I136" i="4"/>
  <c r="P135" i="4"/>
  <c r="I135" i="4"/>
  <c r="H134" i="4"/>
  <c r="W134" i="4" s="1"/>
  <c r="H133" i="4"/>
  <c r="W133" i="4" s="1"/>
  <c r="Y132" i="4"/>
  <c r="X132" i="4"/>
  <c r="W132" i="4"/>
  <c r="Y131" i="4"/>
  <c r="X131" i="4"/>
  <c r="W131" i="4"/>
  <c r="P130" i="4"/>
  <c r="W130" i="4" s="1"/>
  <c r="P129" i="4"/>
  <c r="X129" i="4" s="1"/>
  <c r="Y128" i="4"/>
  <c r="X128" i="4"/>
  <c r="W128" i="4"/>
  <c r="Y127" i="4"/>
  <c r="X127" i="4"/>
  <c r="W127" i="4"/>
  <c r="P126" i="4"/>
  <c r="H126" i="4"/>
  <c r="P125" i="4"/>
  <c r="Y125" i="4" s="1"/>
  <c r="P124" i="4"/>
  <c r="X124" i="4" s="1"/>
  <c r="P123" i="4"/>
  <c r="P122" i="4"/>
  <c r="P121" i="4"/>
  <c r="W121" i="4" s="1"/>
  <c r="Y120" i="4"/>
  <c r="X120" i="4"/>
  <c r="W120" i="4"/>
  <c r="Y119" i="4"/>
  <c r="X119" i="4"/>
  <c r="W119" i="4"/>
  <c r="N118" i="4"/>
  <c r="Y117" i="4"/>
  <c r="X117" i="4"/>
  <c r="W117" i="4"/>
  <c r="Y116" i="4"/>
  <c r="X116" i="4"/>
  <c r="W116" i="4"/>
  <c r="Y115" i="4"/>
  <c r="X115" i="4"/>
  <c r="W115" i="4"/>
  <c r="Y114" i="4"/>
  <c r="X114" i="4"/>
  <c r="W114" i="4"/>
  <c r="Y113" i="4"/>
  <c r="X113" i="4"/>
  <c r="W113" i="4"/>
  <c r="Y112" i="4"/>
  <c r="X112" i="4"/>
  <c r="W112" i="4"/>
  <c r="Y111" i="4"/>
  <c r="X111" i="4"/>
  <c r="W111" i="4"/>
  <c r="Y110" i="4"/>
  <c r="X110" i="4"/>
  <c r="W110" i="4"/>
  <c r="Y109" i="4"/>
  <c r="X109" i="4"/>
  <c r="W109" i="4"/>
  <c r="Y108" i="4"/>
  <c r="X108" i="4"/>
  <c r="W108" i="4"/>
  <c r="Y107" i="4"/>
  <c r="X107" i="4"/>
  <c r="W107" i="4"/>
  <c r="Y106" i="4"/>
  <c r="X106" i="4"/>
  <c r="W106" i="4"/>
  <c r="H105" i="4"/>
  <c r="W105" i="4" s="1"/>
  <c r="H104" i="4"/>
  <c r="Y104" i="4" s="1"/>
  <c r="P103" i="4"/>
  <c r="H103" i="4"/>
  <c r="P102" i="4"/>
  <c r="H102" i="4"/>
  <c r="H101" i="4"/>
  <c r="X101" i="4" s="1"/>
  <c r="H100" i="4"/>
  <c r="W100" i="4" s="1"/>
  <c r="P99" i="4"/>
  <c r="H99" i="4"/>
  <c r="P98" i="4"/>
  <c r="H98" i="4"/>
  <c r="P97" i="4"/>
  <c r="H97" i="4"/>
  <c r="P96" i="4"/>
  <c r="H96" i="4"/>
  <c r="H95" i="4"/>
  <c r="Y95" i="4" s="1"/>
  <c r="H94" i="4"/>
  <c r="H93" i="4"/>
  <c r="X93" i="4" s="1"/>
  <c r="Y92" i="4"/>
  <c r="X92" i="4"/>
  <c r="W92" i="4"/>
  <c r="Y91" i="4"/>
  <c r="X91" i="4"/>
  <c r="W91" i="4"/>
  <c r="Y90" i="4"/>
  <c r="X90" i="4"/>
  <c r="W90" i="4"/>
  <c r="Y89" i="4"/>
  <c r="X89" i="4"/>
  <c r="W89" i="4"/>
  <c r="Y88" i="4"/>
  <c r="X88" i="4"/>
  <c r="W88" i="4"/>
  <c r="P87" i="4"/>
  <c r="H87" i="4"/>
  <c r="O86" i="4"/>
  <c r="H86" i="4"/>
  <c r="O85" i="4"/>
  <c r="H85" i="4"/>
  <c r="Y84" i="4"/>
  <c r="X84" i="4"/>
  <c r="W84" i="4"/>
  <c r="Y83" i="4"/>
  <c r="X83" i="4"/>
  <c r="W83" i="4"/>
  <c r="H82" i="4"/>
  <c r="L81" i="4"/>
  <c r="H81" i="4"/>
  <c r="L80" i="4"/>
  <c r="H80" i="4"/>
  <c r="L79" i="4"/>
  <c r="H79" i="4"/>
  <c r="H78" i="4"/>
  <c r="Y78" i="4" s="1"/>
  <c r="H77" i="4"/>
  <c r="X77" i="4" s="1"/>
  <c r="P76" i="4"/>
  <c r="M76" i="4"/>
  <c r="L76" i="4"/>
  <c r="I76" i="4"/>
  <c r="H76" i="4"/>
  <c r="L75" i="4"/>
  <c r="H75" i="4"/>
  <c r="H74" i="4"/>
  <c r="Y74" i="4" s="1"/>
  <c r="P73" i="4"/>
  <c r="X73" i="4" s="1"/>
  <c r="R72" i="4"/>
  <c r="H72" i="4"/>
  <c r="Q71" i="4"/>
  <c r="G71" i="4"/>
  <c r="Y70" i="4"/>
  <c r="X70" i="4"/>
  <c r="W70" i="4"/>
  <c r="Y69" i="4"/>
  <c r="X69" i="4"/>
  <c r="W69" i="4"/>
  <c r="Y68" i="4"/>
  <c r="X68" i="4"/>
  <c r="W68" i="4"/>
  <c r="Y67" i="4"/>
  <c r="X67" i="4"/>
  <c r="W67" i="4"/>
  <c r="H66" i="4"/>
  <c r="Y66" i="4" s="1"/>
  <c r="Q65" i="4"/>
  <c r="Y64" i="4"/>
  <c r="X64" i="4"/>
  <c r="W64" i="4"/>
  <c r="Y63" i="4"/>
  <c r="X63" i="4"/>
  <c r="W63" i="4"/>
  <c r="H62" i="4"/>
  <c r="H61" i="4"/>
  <c r="X61" i="4" s="1"/>
  <c r="Y60" i="4"/>
  <c r="X60" i="4"/>
  <c r="W60" i="4"/>
  <c r="Y59" i="4"/>
  <c r="X59" i="4"/>
  <c r="W59" i="4"/>
  <c r="Y58" i="4"/>
  <c r="X58" i="4"/>
  <c r="W58" i="4"/>
  <c r="Y57" i="4"/>
  <c r="X57" i="4"/>
  <c r="W57" i="4"/>
  <c r="H56" i="4"/>
  <c r="Y56" i="4" s="1"/>
  <c r="H55" i="4"/>
  <c r="K53" i="4"/>
  <c r="J53" i="4"/>
  <c r="I53" i="4"/>
  <c r="H53" i="4"/>
  <c r="K52" i="4"/>
  <c r="J52" i="4"/>
  <c r="I52" i="4"/>
  <c r="H52" i="4"/>
  <c r="K51" i="4"/>
  <c r="J51" i="4"/>
  <c r="I51" i="4"/>
  <c r="H51" i="4"/>
  <c r="N50" i="4"/>
  <c r="K50" i="4"/>
  <c r="N49" i="4"/>
  <c r="K49" i="4"/>
  <c r="N48" i="4"/>
  <c r="K48" i="4"/>
  <c r="Q47" i="4"/>
  <c r="K47" i="4"/>
  <c r="K46" i="4"/>
  <c r="H46" i="4"/>
  <c r="K45" i="4"/>
  <c r="H45" i="4"/>
  <c r="Q44" i="4"/>
  <c r="W44" i="4" s="1"/>
  <c r="K43" i="4"/>
  <c r="H43" i="4"/>
  <c r="K42" i="4"/>
  <c r="H42" i="4"/>
  <c r="K41" i="4"/>
  <c r="H41" i="4"/>
  <c r="K40" i="4"/>
  <c r="H40" i="4"/>
  <c r="N39" i="4"/>
  <c r="K39" i="4"/>
  <c r="H39" i="4"/>
  <c r="H38" i="4"/>
  <c r="Y38" i="4" s="1"/>
  <c r="H37" i="4"/>
  <c r="X37" i="4" s="1"/>
  <c r="H36" i="4"/>
  <c r="W36" i="4" s="1"/>
  <c r="H35" i="4"/>
  <c r="X35" i="4" s="1"/>
  <c r="R34" i="4"/>
  <c r="P34" i="4"/>
  <c r="L34" i="4"/>
  <c r="H34" i="4"/>
  <c r="H33" i="4"/>
  <c r="W33" i="4" s="1"/>
  <c r="H32" i="4"/>
  <c r="X32" i="4" s="1"/>
  <c r="V31" i="4"/>
  <c r="N31" i="4"/>
  <c r="H31" i="4"/>
  <c r="V30" i="4"/>
  <c r="N30" i="4"/>
  <c r="H30" i="4"/>
  <c r="Y29" i="4"/>
  <c r="X29" i="4"/>
  <c r="W29" i="4"/>
  <c r="Y28" i="4"/>
  <c r="X28" i="4"/>
  <c r="W28" i="4"/>
  <c r="H27" i="4"/>
  <c r="W27" i="4" s="1"/>
  <c r="H26" i="4"/>
  <c r="H25" i="4"/>
  <c r="W25" i="4" s="1"/>
  <c r="H24" i="4"/>
  <c r="Y24" i="4" s="1"/>
  <c r="H23" i="4"/>
  <c r="X23" i="4" s="1"/>
  <c r="H22" i="4"/>
  <c r="Y22" i="4" s="1"/>
  <c r="H21" i="4"/>
  <c r="W21" i="4" s="1"/>
  <c r="H20" i="4"/>
  <c r="Y20" i="4" s="1"/>
  <c r="H19" i="4"/>
  <c r="W19" i="4" s="1"/>
  <c r="H18" i="4"/>
  <c r="H17" i="4"/>
  <c r="W17" i="4" s="1"/>
  <c r="H16" i="4"/>
  <c r="Y16" i="4" s="1"/>
  <c r="H15" i="4"/>
  <c r="X15" i="4" s="1"/>
  <c r="H14" i="4"/>
  <c r="X14" i="4" s="1"/>
  <c r="D8" i="4"/>
  <c r="D7" i="4"/>
  <c r="D6" i="4"/>
  <c r="D5" i="4"/>
  <c r="D4" i="4"/>
  <c r="T241" i="4" l="1"/>
  <c r="F258" i="4" s="1"/>
  <c r="T242" i="4"/>
  <c r="S10" i="4"/>
  <c r="E26" i="3" s="1"/>
  <c r="F26" i="3" s="1"/>
  <c r="X85" i="4"/>
  <c r="Y102" i="4"/>
  <c r="Y135" i="4"/>
  <c r="Y180" i="4"/>
  <c r="W95" i="4"/>
  <c r="Y36" i="4"/>
  <c r="X41" i="4"/>
  <c r="W139" i="4"/>
  <c r="Y71" i="4"/>
  <c r="Y216" i="4"/>
  <c r="X103" i="4"/>
  <c r="X36" i="4"/>
  <c r="X66" i="4"/>
  <c r="X138" i="4"/>
  <c r="Y149" i="4"/>
  <c r="W191" i="4"/>
  <c r="X234" i="4"/>
  <c r="X24" i="4"/>
  <c r="Y45" i="4"/>
  <c r="Y52" i="4"/>
  <c r="W147" i="4"/>
  <c r="W156" i="4"/>
  <c r="Y198" i="4"/>
  <c r="X202" i="4"/>
  <c r="T238" i="4"/>
  <c r="T239" i="4" s="1"/>
  <c r="Y139" i="4"/>
  <c r="X145" i="4"/>
  <c r="Y151" i="4"/>
  <c r="X50" i="4"/>
  <c r="X95" i="4"/>
  <c r="Y137" i="4"/>
  <c r="Y154" i="4"/>
  <c r="X190" i="4"/>
  <c r="X208" i="4"/>
  <c r="G240" i="4"/>
  <c r="G242" i="4" s="1"/>
  <c r="Y200" i="4"/>
  <c r="W212" i="4"/>
  <c r="Y31" i="4"/>
  <c r="Y17" i="4"/>
  <c r="W24" i="4"/>
  <c r="Y103" i="4"/>
  <c r="Y205" i="4"/>
  <c r="X172" i="4"/>
  <c r="Y33" i="4"/>
  <c r="W158" i="4"/>
  <c r="W30" i="4"/>
  <c r="Y158" i="4"/>
  <c r="Y172" i="4"/>
  <c r="X186" i="4"/>
  <c r="Y46" i="4"/>
  <c r="Y148" i="4"/>
  <c r="X196" i="4"/>
  <c r="W77" i="4"/>
  <c r="X81" i="4"/>
  <c r="X136" i="4"/>
  <c r="X166" i="4"/>
  <c r="Y182" i="4"/>
  <c r="W187" i="4"/>
  <c r="Y196" i="4"/>
  <c r="W204" i="4"/>
  <c r="X212" i="4"/>
  <c r="X215" i="4"/>
  <c r="X79" i="4"/>
  <c r="X168" i="4"/>
  <c r="W49" i="4"/>
  <c r="Y156" i="4"/>
  <c r="W182" i="4"/>
  <c r="W154" i="4"/>
  <c r="Y53" i="4"/>
  <c r="W71" i="4"/>
  <c r="Y77" i="4"/>
  <c r="X121" i="4"/>
  <c r="Y126" i="4"/>
  <c r="X133" i="4"/>
  <c r="X156" i="4"/>
  <c r="X180" i="4"/>
  <c r="Y187" i="4"/>
  <c r="W193" i="4"/>
  <c r="Y213" i="4"/>
  <c r="Y234" i="4"/>
  <c r="Y27" i="4"/>
  <c r="Y87" i="4"/>
  <c r="L240" i="4"/>
  <c r="L242" i="4" s="1"/>
  <c r="Y145" i="4"/>
  <c r="W180" i="4"/>
  <c r="Y121" i="4"/>
  <c r="Y133" i="4"/>
  <c r="W137" i="4"/>
  <c r="W142" i="4"/>
  <c r="Y162" i="4"/>
  <c r="X176" i="4"/>
  <c r="Y188" i="4"/>
  <c r="W31" i="4"/>
  <c r="W72" i="4"/>
  <c r="W126" i="4"/>
  <c r="Y159" i="4"/>
  <c r="Y185" i="4"/>
  <c r="X232" i="4"/>
  <c r="Y34" i="4"/>
  <c r="W50" i="4"/>
  <c r="W61" i="4"/>
  <c r="W129" i="4"/>
  <c r="W157" i="4"/>
  <c r="W208" i="4"/>
  <c r="W85" i="4"/>
  <c r="X38" i="4"/>
  <c r="Y44" i="4"/>
  <c r="W48" i="4"/>
  <c r="Y51" i="4"/>
  <c r="W52" i="4"/>
  <c r="Y61" i="4"/>
  <c r="X71" i="4"/>
  <c r="Y85" i="4"/>
  <c r="Y129" i="4"/>
  <c r="Y134" i="4"/>
  <c r="Y138" i="4"/>
  <c r="Y142" i="4"/>
  <c r="W149" i="4"/>
  <c r="X151" i="4"/>
  <c r="X160" i="4"/>
  <c r="X164" i="4"/>
  <c r="W175" i="4"/>
  <c r="Y190" i="4"/>
  <c r="Y191" i="4"/>
  <c r="W200" i="4"/>
  <c r="Y208" i="4"/>
  <c r="X213" i="4"/>
  <c r="W233" i="4"/>
  <c r="X235" i="4"/>
  <c r="L238" i="4"/>
  <c r="L239" i="4" s="1"/>
  <c r="W87" i="4"/>
  <c r="X204" i="4"/>
  <c r="W136" i="4"/>
  <c r="X193" i="4"/>
  <c r="Y232" i="4"/>
  <c r="R238" i="4"/>
  <c r="R239" i="4" s="1"/>
  <c r="W38" i="4"/>
  <c r="Y50" i="4"/>
  <c r="X134" i="4"/>
  <c r="W151" i="4"/>
  <c r="Y157" i="4"/>
  <c r="W170" i="4"/>
  <c r="Y193" i="4"/>
  <c r="W235" i="4"/>
  <c r="I240" i="4"/>
  <c r="I242" i="4" s="1"/>
  <c r="X52" i="4"/>
  <c r="Y160" i="4"/>
  <c r="Y164" i="4"/>
  <c r="X175" i="4"/>
  <c r="W198" i="4"/>
  <c r="X216" i="4"/>
  <c r="X233" i="4"/>
  <c r="W20" i="4"/>
  <c r="W78" i="4"/>
  <c r="X148" i="4"/>
  <c r="X31" i="4"/>
  <c r="X78" i="4"/>
  <c r="Y204" i="4"/>
  <c r="Y21" i="4"/>
  <c r="X44" i="4"/>
  <c r="Y105" i="4"/>
  <c r="Y136" i="4"/>
  <c r="W215" i="4"/>
  <c r="X33" i="4"/>
  <c r="W66" i="4"/>
  <c r="Y86" i="4"/>
  <c r="X99" i="4"/>
  <c r="W103" i="4"/>
  <c r="W135" i="4"/>
  <c r="Y141" i="4"/>
  <c r="W145" i="4"/>
  <c r="X150" i="4"/>
  <c r="Y186" i="4"/>
  <c r="W188" i="4"/>
  <c r="W190" i="4"/>
  <c r="X198" i="4"/>
  <c r="X205" i="4"/>
  <c r="Y231" i="4"/>
  <c r="X177" i="4"/>
  <c r="X210" i="4"/>
  <c r="W16" i="4"/>
  <c r="W166" i="4"/>
  <c r="W202" i="4"/>
  <c r="X16" i="4"/>
  <c r="Q238" i="4"/>
  <c r="Q239" i="4" s="1"/>
  <c r="X97" i="4"/>
  <c r="W138" i="4"/>
  <c r="Y202" i="4"/>
  <c r="K238" i="4"/>
  <c r="K239" i="4" s="1"/>
  <c r="Y43" i="4"/>
  <c r="W46" i="4"/>
  <c r="X53" i="4"/>
  <c r="X87" i="4"/>
  <c r="X126" i="4"/>
  <c r="U240" i="4"/>
  <c r="U242" i="4" s="1"/>
  <c r="G238" i="4"/>
  <c r="G239" i="4" s="1"/>
  <c r="W104" i="4"/>
  <c r="W118" i="4"/>
  <c r="Y118" i="4"/>
  <c r="X118" i="4"/>
  <c r="Y140" i="4"/>
  <c r="X140" i="4"/>
  <c r="W140" i="4"/>
  <c r="Y144" i="4"/>
  <c r="X153" i="4"/>
  <c r="X178" i="4"/>
  <c r="Y214" i="4"/>
  <c r="W214" i="4"/>
  <c r="X214" i="4"/>
  <c r="W231" i="4"/>
  <c r="W74" i="4"/>
  <c r="W93" i="4"/>
  <c r="W125" i="4"/>
  <c r="W56" i="4"/>
  <c r="Y93" i="4"/>
  <c r="X102" i="4"/>
  <c r="Y122" i="4"/>
  <c r="W122" i="4"/>
  <c r="X125" i="4"/>
  <c r="X130" i="4"/>
  <c r="Y130" i="4"/>
  <c r="W144" i="4"/>
  <c r="X146" i="4"/>
  <c r="W146" i="4"/>
  <c r="W162" i="4"/>
  <c r="X165" i="4"/>
  <c r="Y165" i="4"/>
  <c r="Y179" i="4"/>
  <c r="X179" i="4"/>
  <c r="Y207" i="4"/>
  <c r="W207" i="4"/>
  <c r="Y212" i="4"/>
  <c r="Q240" i="4"/>
  <c r="Q242" i="4" s="1"/>
  <c r="N240" i="4"/>
  <c r="N242" i="4" s="1"/>
  <c r="N238" i="4"/>
  <c r="N239" i="4" s="1"/>
  <c r="Y169" i="4"/>
  <c r="X169" i="4"/>
  <c r="V240" i="4"/>
  <c r="V242" i="4" s="1"/>
  <c r="V238" i="4"/>
  <c r="V239" i="4" s="1"/>
  <c r="Y47" i="4"/>
  <c r="W47" i="4"/>
  <c r="X51" i="4"/>
  <c r="W51" i="4"/>
  <c r="X96" i="4"/>
  <c r="Y96" i="4"/>
  <c r="W96" i="4"/>
  <c r="J238" i="4"/>
  <c r="J239" i="4" s="1"/>
  <c r="J240" i="4"/>
  <c r="J242" i="4" s="1"/>
  <c r="W102" i="4"/>
  <c r="Y167" i="4"/>
  <c r="X167" i="4"/>
  <c r="Y178" i="4"/>
  <c r="Y203" i="4"/>
  <c r="X203" i="4"/>
  <c r="W203" i="4"/>
  <c r="O240" i="4"/>
  <c r="O242" i="4" s="1"/>
  <c r="W22" i="4"/>
  <c r="X30" i="4"/>
  <c r="W41" i="4"/>
  <c r="X47" i="4"/>
  <c r="Y25" i="4"/>
  <c r="W37" i="4"/>
  <c r="X56" i="4"/>
  <c r="X122" i="4"/>
  <c r="X144" i="4"/>
  <c r="W153" i="4"/>
  <c r="X162" i="4"/>
  <c r="Y189" i="4"/>
  <c r="X189" i="4"/>
  <c r="W189" i="4"/>
  <c r="Y201" i="4"/>
  <c r="X201" i="4"/>
  <c r="Y211" i="4"/>
  <c r="X211" i="4"/>
  <c r="W211" i="4"/>
  <c r="W23" i="4"/>
  <c r="Y23" i="4"/>
  <c r="Y26" i="4"/>
  <c r="X26" i="4"/>
  <c r="W26" i="4"/>
  <c r="W35" i="4"/>
  <c r="Y37" i="4"/>
  <c r="W39" i="4"/>
  <c r="Y41" i="4"/>
  <c r="X75" i="4"/>
  <c r="Y75" i="4"/>
  <c r="W75" i="4"/>
  <c r="Y82" i="4"/>
  <c r="X82" i="4"/>
  <c r="W97" i="4"/>
  <c r="Y123" i="4"/>
  <c r="X123" i="4"/>
  <c r="X143" i="4"/>
  <c r="Y143" i="4"/>
  <c r="W143" i="4"/>
  <c r="Y153" i="4"/>
  <c r="W165" i="4"/>
  <c r="X170" i="4"/>
  <c r="W173" i="4"/>
  <c r="Y176" i="4"/>
  <c r="W184" i="4"/>
  <c r="Y184" i="4"/>
  <c r="X184" i="4"/>
  <c r="W185" i="4"/>
  <c r="Y197" i="4"/>
  <c r="W197" i="4"/>
  <c r="W199" i="4"/>
  <c r="Y199" i="4"/>
  <c r="W201" i="4"/>
  <c r="Y217" i="4"/>
  <c r="X217" i="4"/>
  <c r="W217" i="4"/>
  <c r="I238" i="4"/>
  <c r="I239" i="4" s="1"/>
  <c r="X161" i="4"/>
  <c r="Y161" i="4"/>
  <c r="W161" i="4"/>
  <c r="X183" i="4"/>
  <c r="W183" i="4"/>
  <c r="Y192" i="4"/>
  <c r="X192" i="4"/>
  <c r="W192" i="4"/>
  <c r="Y18" i="4"/>
  <c r="X18" i="4"/>
  <c r="W18" i="4"/>
  <c r="P238" i="4"/>
  <c r="P239" i="4" s="1"/>
  <c r="P240" i="4"/>
  <c r="P242" i="4" s="1"/>
  <c r="Y99" i="4"/>
  <c r="W99" i="4"/>
  <c r="Y32" i="4"/>
  <c r="W32" i="4"/>
  <c r="W43" i="4"/>
  <c r="X49" i="4"/>
  <c r="M240" i="4"/>
  <c r="M242" i="4" s="1"/>
  <c r="X104" i="4"/>
  <c r="W169" i="4"/>
  <c r="Y181" i="4"/>
  <c r="W181" i="4"/>
  <c r="X181" i="4"/>
  <c r="U238" i="4"/>
  <c r="U239" i="4" s="1"/>
  <c r="X25" i="4"/>
  <c r="X43" i="4"/>
  <c r="Y49" i="4"/>
  <c r="X74" i="4"/>
  <c r="W86" i="4"/>
  <c r="X22" i="4"/>
  <c r="Y72" i="4"/>
  <c r="R240" i="4"/>
  <c r="R242" i="4" s="1"/>
  <c r="H238" i="4"/>
  <c r="H239" i="4" s="1"/>
  <c r="Y14" i="4"/>
  <c r="H240" i="4"/>
  <c r="H242" i="4" s="1"/>
  <c r="Y35" i="4"/>
  <c r="Y39" i="4"/>
  <c r="Y42" i="4"/>
  <c r="W42" i="4"/>
  <c r="X42" i="4"/>
  <c r="X48" i="4"/>
  <c r="W53" i="4"/>
  <c r="Y62" i="4"/>
  <c r="W62" i="4"/>
  <c r="W65" i="4"/>
  <c r="Y65" i="4"/>
  <c r="X72" i="4"/>
  <c r="W79" i="4"/>
  <c r="W82" i="4"/>
  <c r="O238" i="4"/>
  <c r="O239" i="4" s="1"/>
  <c r="W123" i="4"/>
  <c r="W141" i="4"/>
  <c r="Y146" i="4"/>
  <c r="W148" i="4"/>
  <c r="W150" i="4"/>
  <c r="Y163" i="4"/>
  <c r="W163" i="4"/>
  <c r="X163" i="4"/>
  <c r="Y170" i="4"/>
  <c r="X173" i="4"/>
  <c r="X197" i="4"/>
  <c r="X199" i="4"/>
  <c r="W209" i="4"/>
  <c r="Y209" i="4"/>
  <c r="Y80" i="4"/>
  <c r="X80" i="4"/>
  <c r="W80" i="4"/>
  <c r="W15" i="4"/>
  <c r="Y15" i="4"/>
  <c r="Y81" i="4"/>
  <c r="W81" i="4"/>
  <c r="X19" i="4"/>
  <c r="K240" i="4"/>
  <c r="K242" i="4" s="1"/>
  <c r="W45" i="4"/>
  <c r="Y19" i="4"/>
  <c r="X45" i="4"/>
  <c r="X86" i="4"/>
  <c r="Y100" i="4"/>
  <c r="X100" i="4"/>
  <c r="Y155" i="4"/>
  <c r="X155" i="4"/>
  <c r="W155" i="4"/>
  <c r="W167" i="4"/>
  <c r="Y183" i="4"/>
  <c r="W14" i="4"/>
  <c r="X17" i="4"/>
  <c r="X20" i="4"/>
  <c r="X27" i="4"/>
  <c r="Y30" i="4"/>
  <c r="X34" i="4"/>
  <c r="W34" i="4"/>
  <c r="Y40" i="4"/>
  <c r="X40" i="4"/>
  <c r="W40" i="4"/>
  <c r="X46" i="4"/>
  <c r="Y48" i="4"/>
  <c r="X62" i="4"/>
  <c r="X65" i="4"/>
  <c r="X76" i="4"/>
  <c r="Y76" i="4"/>
  <c r="W76" i="4"/>
  <c r="Y98" i="4"/>
  <c r="X98" i="4"/>
  <c r="W98" i="4"/>
  <c r="X141" i="4"/>
  <c r="X147" i="4"/>
  <c r="Y147" i="4"/>
  <c r="Y150" i="4"/>
  <c r="Y152" i="4"/>
  <c r="X152" i="4"/>
  <c r="W152" i="4"/>
  <c r="Y171" i="4"/>
  <c r="X171" i="4"/>
  <c r="W174" i="4"/>
  <c r="Y174" i="4"/>
  <c r="X174" i="4"/>
  <c r="Y194" i="4"/>
  <c r="W194" i="4"/>
  <c r="X194" i="4"/>
  <c r="X206" i="4"/>
  <c r="Y206" i="4"/>
  <c r="W206" i="4"/>
  <c r="X207" i="4"/>
  <c r="X209" i="4"/>
  <c r="M238" i="4"/>
  <c r="M239" i="4" s="1"/>
  <c r="Y55" i="4"/>
  <c r="W55" i="4"/>
  <c r="Y94" i="4"/>
  <c r="W94" i="4"/>
  <c r="X139" i="4"/>
  <c r="X154" i="4"/>
  <c r="X188" i="4"/>
  <c r="W205" i="4"/>
  <c r="W213" i="4"/>
  <c r="X21" i="4"/>
  <c r="X39" i="4"/>
  <c r="X55" i="4"/>
  <c r="Y73" i="4"/>
  <c r="W73" i="4"/>
  <c r="X94" i="4"/>
  <c r="X105" i="4"/>
  <c r="X135" i="4"/>
  <c r="X142" i="4"/>
  <c r="X149" i="4"/>
  <c r="W159" i="4"/>
  <c r="Y166" i="4"/>
  <c r="W177" i="4"/>
  <c r="X191" i="4"/>
  <c r="X200" i="4"/>
  <c r="Y210" i="4"/>
  <c r="W210" i="4"/>
  <c r="Y215" i="4"/>
  <c r="W216" i="4"/>
  <c r="Y79" i="4"/>
  <c r="Y97" i="4"/>
  <c r="Y101" i="4"/>
  <c r="W101" i="4"/>
  <c r="Y124" i="4"/>
  <c r="W124" i="4"/>
  <c r="Y168" i="4"/>
  <c r="W168" i="4"/>
  <c r="F240" i="4"/>
  <c r="F242" i="4" s="1"/>
  <c r="X185" i="4"/>
  <c r="X231" i="4"/>
  <c r="F238" i="4"/>
  <c r="Q10" i="4" l="1"/>
  <c r="R10" i="4"/>
  <c r="P10" i="4"/>
  <c r="H10" i="4"/>
  <c r="V10" i="4"/>
  <c r="N10" i="4"/>
  <c r="M10" i="4"/>
  <c r="L241" i="4"/>
  <c r="F250" i="4" s="1"/>
  <c r="L10" i="4"/>
  <c r="E19" i="3" s="1"/>
  <c r="F19" i="3" s="1"/>
  <c r="G241" i="4"/>
  <c r="F245" i="4" s="1"/>
  <c r="G10" i="4"/>
  <c r="D6" i="5" s="1"/>
  <c r="K10" i="4"/>
  <c r="U241" i="4"/>
  <c r="F259" i="4" s="1"/>
  <c r="U10" i="4"/>
  <c r="I241" i="4"/>
  <c r="F247" i="4" s="1"/>
  <c r="I10" i="4"/>
  <c r="O10" i="4"/>
  <c r="J10" i="4"/>
  <c r="T10" i="4"/>
  <c r="Q6" i="5" s="1"/>
  <c r="Q4" i="4"/>
  <c r="V5" i="4"/>
  <c r="P5" i="4"/>
  <c r="V4" i="4"/>
  <c r="Q5" i="4"/>
  <c r="R5" i="4"/>
  <c r="V6" i="4"/>
  <c r="S4" i="4"/>
  <c r="R6" i="4"/>
  <c r="S5" i="4"/>
  <c r="T6" i="4"/>
  <c r="S6" i="4"/>
  <c r="N6" i="4"/>
  <c r="P6" i="4"/>
  <c r="P4" i="4"/>
  <c r="R4" i="4"/>
  <c r="L5" i="4"/>
  <c r="Q241" i="4"/>
  <c r="F255" i="4" s="1"/>
  <c r="T4" i="4"/>
  <c r="H241" i="4"/>
  <c r="F246" i="4" s="1"/>
  <c r="P241" i="4"/>
  <c r="F254" i="4" s="1"/>
  <c r="U4" i="4"/>
  <c r="O241" i="4"/>
  <c r="F253" i="4" s="1"/>
  <c r="J241" i="4"/>
  <c r="F248" i="4" s="1"/>
  <c r="M6" i="4"/>
  <c r="N241" i="4"/>
  <c r="F252" i="4" s="1"/>
  <c r="M241" i="4"/>
  <c r="F251" i="4" s="1"/>
  <c r="N5" i="4"/>
  <c r="U6" i="4"/>
  <c r="N4" i="4"/>
  <c r="O5" i="4"/>
  <c r="F239" i="4"/>
  <c r="E239" i="4" s="1"/>
  <c r="E238" i="4"/>
  <c r="E241" i="4" s="1"/>
  <c r="L4" i="4"/>
  <c r="V241" i="4"/>
  <c r="F260" i="4" s="1"/>
  <c r="R241" i="4"/>
  <c r="F256" i="4" s="1"/>
  <c r="Q6" i="4"/>
  <c r="L6" i="4"/>
  <c r="U5" i="4"/>
  <c r="O4" i="4"/>
  <c r="F241" i="4"/>
  <c r="F244" i="4" s="1"/>
  <c r="E240" i="4"/>
  <c r="O6" i="4"/>
  <c r="M5" i="4"/>
  <c r="K241" i="4"/>
  <c r="F249" i="4" s="1"/>
  <c r="M4" i="4"/>
  <c r="T5" i="4"/>
  <c r="E245" i="4" l="1"/>
  <c r="Q5" i="5"/>
  <c r="E27" i="3"/>
  <c r="F27" i="3" s="1"/>
  <c r="Q4" i="5"/>
  <c r="F10" i="4"/>
  <c r="C5" i="5" s="1"/>
  <c r="I6" i="5"/>
  <c r="D5" i="5"/>
  <c r="E14" i="3"/>
  <c r="F14" i="3" s="1"/>
  <c r="D4" i="5"/>
  <c r="K6" i="4"/>
  <c r="G10" i="3" s="1"/>
  <c r="K5" i="4"/>
  <c r="E248" i="4"/>
  <c r="I5" i="5"/>
  <c r="I4" i="5"/>
  <c r="E251" i="4"/>
  <c r="K6" i="5"/>
  <c r="K5" i="5"/>
  <c r="E21" i="3"/>
  <c r="F21" i="3" s="1"/>
  <c r="K4" i="5"/>
  <c r="E253" i="4"/>
  <c r="E256" i="4"/>
  <c r="F4" i="5"/>
  <c r="F5" i="5"/>
  <c r="F6" i="5"/>
  <c r="E16" i="3"/>
  <c r="F16" i="3" s="1"/>
  <c r="M5" i="5"/>
  <c r="M4" i="5"/>
  <c r="M6" i="5"/>
  <c r="E23" i="3"/>
  <c r="F23" i="3" s="1"/>
  <c r="E249" i="4"/>
  <c r="E260" i="4"/>
  <c r="E259" i="4"/>
  <c r="E254" i="4"/>
  <c r="E255" i="4"/>
  <c r="E244" i="4"/>
  <c r="AB3" i="4"/>
  <c r="AB4" i="4"/>
  <c r="AB5" i="4"/>
  <c r="E250" i="4"/>
  <c r="E257" i="4"/>
  <c r="E258" i="4"/>
  <c r="S6" i="5"/>
  <c r="S5" i="5"/>
  <c r="S4" i="5"/>
  <c r="E29" i="3"/>
  <c r="F29" i="3" s="1"/>
  <c r="E247" i="4"/>
  <c r="E246" i="4"/>
  <c r="N4" i="5"/>
  <c r="N6" i="5"/>
  <c r="N5" i="5"/>
  <c r="E24" i="3"/>
  <c r="F24" i="3" s="1"/>
  <c r="R6" i="5"/>
  <c r="R5" i="5"/>
  <c r="R4" i="5"/>
  <c r="E28" i="3"/>
  <c r="F28" i="3" s="1"/>
  <c r="L6" i="5"/>
  <c r="L5" i="5"/>
  <c r="L4" i="5"/>
  <c r="E22" i="3"/>
  <c r="F22" i="3" s="1"/>
  <c r="E252" i="4"/>
  <c r="O6" i="5"/>
  <c r="O5" i="5"/>
  <c r="O4" i="5"/>
  <c r="E25" i="3"/>
  <c r="F25" i="3" s="1"/>
  <c r="H4" i="5"/>
  <c r="H5" i="5"/>
  <c r="E18" i="3"/>
  <c r="F18" i="3" s="1"/>
  <c r="H6" i="5"/>
  <c r="K4" i="4"/>
  <c r="J6" i="5"/>
  <c r="J5" i="5"/>
  <c r="J4" i="5"/>
  <c r="E20" i="3"/>
  <c r="F20" i="3" s="1"/>
  <c r="G4" i="5"/>
  <c r="G6" i="5"/>
  <c r="G5" i="5"/>
  <c r="E17" i="3"/>
  <c r="F17" i="3" s="1"/>
  <c r="E5" i="5"/>
  <c r="E4" i="5"/>
  <c r="E6" i="5"/>
  <c r="E15" i="3"/>
  <c r="F15" i="3" s="1"/>
  <c r="E13" i="3" l="1"/>
  <c r="F13" i="3" s="1"/>
  <c r="B4" i="4"/>
  <c r="C6" i="5"/>
  <c r="B6" i="5" s="1"/>
  <c r="C4" i="5"/>
  <c r="B4" i="5" s="1"/>
  <c r="B6" i="4"/>
  <c r="G8" i="3" s="1"/>
  <c r="B5" i="4"/>
  <c r="AA5" i="4"/>
  <c r="I35" i="3" s="1"/>
  <c r="I36" i="3" s="1"/>
  <c r="AA4" i="4"/>
  <c r="F35" i="3" s="1"/>
  <c r="F36" i="3" s="1"/>
  <c r="AA3" i="4"/>
  <c r="B35" i="3" s="1"/>
  <c r="B5" i="5"/>
  <c r="J37" i="3"/>
  <c r="G37" i="3"/>
  <c r="D37" i="3"/>
  <c r="B36" i="3" l="1"/>
  <c r="C40" i="3"/>
  <c r="B42" i="3" s="1"/>
  <c r="B7" i="5"/>
  <c r="G40" i="3"/>
  <c r="F42" i="3" s="1"/>
  <c r="J40" i="3"/>
  <c r="I42" i="3" s="1"/>
</calcChain>
</file>

<file path=xl/sharedStrings.xml><?xml version="1.0" encoding="utf-8"?>
<sst xmlns="http://schemas.openxmlformats.org/spreadsheetml/2006/main" count="6367" uniqueCount="1347">
  <si>
    <t>The WELL Building Standard™ + the United Nations Sustainable Development Goals (SDGs)</t>
  </si>
  <si>
    <r>
      <rPr>
        <sz val="18"/>
        <color rgb="FF000000"/>
        <rFont val="Calibri"/>
        <family val="2"/>
      </rPr>
      <t xml:space="preserve">Welcome to the WELL | SDGs alignment! 
</t>
    </r>
    <r>
      <rPr>
        <sz val="14"/>
        <color rgb="FF000000"/>
        <rFont val="Calibri"/>
        <family val="2"/>
      </rPr>
      <t xml:space="preserve">This tool is designed to help organizations report progress on specific Sustainable Development Goals by leveraging WELL strategies. </t>
    </r>
  </si>
  <si>
    <t>Overview</t>
  </si>
  <si>
    <t xml:space="preserve">Human health is inextricably linked to both the health of our planet and the inclusiveness of socioeconomic institutions that support everyday life. Strategies that support human health must go hand-in-hand with actions that improve education, reduce inequality, catalyze economic growth, confront climate change and protect our environment.
The WELL Building Standard (WELL) recognizes these connections with an integrated framework of strategies that supports the health of individuals while also enabling the wider community and surrounding environment to thrive. The alignment between WELL and the Sustainable Development Goals (SDGs) reinforces the powerful opportunity we have to create a healthier, more resilient and equitable future. 
This tool identifies the evidence-based ways in which WELL strategies can support commitments to the United Nations Sustainable Development Goals. Each WELL feature maps to one or more of the SDGs, creating a blueprint for how WELL can support your organization's strategy for targeting specific SDGs. </t>
  </si>
  <si>
    <t>Get to know WELL</t>
  </si>
  <si>
    <t>WELL is a roadmap for buildings, organizations and communities looking to create and certify spaces that advance human health and well-being. Developed over 10 years and backed by the latest scientific research, WELL sets pathways for accomplishing health-first factors that help every one of us to do our best work and be our best selves. Spanning 108 features across 10 concepts, WELL promotes clean air and water, daylight access and safer material use alongside policies that require organizational transparency, civic engagement and equal access to health services and education.</t>
  </si>
  <si>
    <t>Meet the SDGs</t>
  </si>
  <si>
    <r>
      <rPr>
        <sz val="14"/>
        <color rgb="FF000000"/>
        <rFont val="Calibri"/>
        <family val="2"/>
      </rPr>
      <t xml:space="preserve">The 17 </t>
    </r>
    <r>
      <rPr>
        <u/>
        <sz val="14"/>
        <color rgb="FF1155CC"/>
        <rFont val="Calibri"/>
        <family val="2"/>
      </rPr>
      <t>Sustainable Development Goals (SDGs)</t>
    </r>
    <r>
      <rPr>
        <sz val="14"/>
        <color rgb="FF000000"/>
        <rFont val="Calibri"/>
        <family val="2"/>
      </rPr>
      <t xml:space="preserve"> are part of the 2030 Agenda for Sustainable Development. They set 169 specific, measurable targets across a wide range of interdependent social, economic and environmental issues ranging from reducing poverty to tackling climate change. Together, the SDGs form a call to action for countries and institutions around the world to partner toward building an equitable society and flourishing planet. The SDGs are also widely used by corporations to inform and prioritize investment in environmental, social and governance (ESG) practices.</t>
    </r>
  </si>
  <si>
    <t xml:space="preserve">Ready to get started? </t>
  </si>
  <si>
    <t>Copyright 2022. International WELL Building Institute PBC. All rights reserved.</t>
  </si>
  <si>
    <t>International WELL Building Institute, IWBI, the WELL Building Standard, WELL v2, WELL Certified, WELL AP, WELL Portfolio, WELL Score, The WELL Conference, We Are WELL, the WELL Community Standard, WELL Health-Safety Rating, WELL Health-Safety Rated, WELL Equity, WELL Performance Rated, WELL Performance Rating, Works with WELL, WELL and others, and their related logos are trademarks or certification marks of International WELL Building Institute pbc in the United States and other countries.</t>
  </si>
  <si>
    <r>
      <rPr>
        <b/>
        <sz val="12"/>
        <color rgb="FF000000"/>
        <rFont val="Calibri"/>
        <family val="2"/>
      </rPr>
      <t>DISCLAIMER</t>
    </r>
    <r>
      <rPr>
        <sz val="12"/>
        <color rgb="FF000000"/>
        <rFont val="Calibri"/>
        <family val="2"/>
      </rPr>
      <t xml:space="preserve">
This tool is intended for use as an informational and supporting tool only, and does not constitute a represention, warranty, promise, claim, advice or commitment about likelihood of achieving those goals or the SDGs as a whole or sufficiency of any reporting requirements, and neither IWBI nor any of its representatives shall have any liability resulting from the use or content of or information from, or any action taken or any inaction occurring in reliance on this tool. Additionally, this tool, or content referenced within this tool, may change over time as WELL offerings may be further developed over time, including via quarterly addenda.</t>
    </r>
  </si>
  <si>
    <t>The WELL Building Standard + the United Nations Sustainable Development Goals (SDGs)</t>
  </si>
  <si>
    <r>
      <rPr>
        <sz val="18"/>
        <color rgb="FF000000"/>
        <rFont val="Calibri"/>
        <family val="2"/>
      </rPr>
      <t xml:space="preserve">Instructions
</t>
    </r>
    <r>
      <rPr>
        <sz val="14"/>
        <color rgb="FF000000"/>
        <rFont val="Calibri"/>
        <family val="2"/>
      </rPr>
      <t>How to use this tool to view alignments, measure and monitor progress, and support reporting.</t>
    </r>
  </si>
  <si>
    <t>Summary</t>
  </si>
  <si>
    <t>WELL | SDGs Alignment</t>
  </si>
  <si>
    <t>SDGs | WELL Alignment</t>
  </si>
  <si>
    <t>Content and Reporting</t>
  </si>
  <si>
    <r>
      <rPr>
        <sz val="18"/>
        <color rgb="FF000000"/>
        <rFont val="Calibri"/>
        <family val="2"/>
      </rPr>
      <t xml:space="preserve">Summary
</t>
    </r>
    <r>
      <rPr>
        <sz val="14"/>
        <color rgb="FF000000"/>
        <rFont val="Calibri"/>
        <family val="2"/>
      </rPr>
      <t xml:space="preserve">How your organization's WELL achievements contribute to progress, strategy, and reporting on the UN SDGs. </t>
    </r>
  </si>
  <si>
    <t>Background</t>
  </si>
  <si>
    <t xml:space="preserve">In order to highlight the multi-faceted impact of WELL in a global context, the latest version of WELL (WELL v2) was mapped to the 17 United Nations Sustainable Development Goals (UN SDGs). Based on IWBI’s internal review, IWBI found that 80% of WELL features are aligned with at least one of the UN SDGs, revealing that WELL spaces are not just healthy spaces - they are also inclusive, resilient, sustainable, inspirational spaces with impacts reaching far beyond the scale of a single building. 
The alignment between WELL and the SDGs reinforces the powerful opportunity we have to create a healthier, more resilient and equitable future. This mapping identifies the evidence-based ways in which WELL features contribute to the SDGs, creating a blueprint for how WELL can support your organization's strategy for targeting specific SDGs. </t>
  </si>
  <si>
    <t>Your organization's alignment</t>
  </si>
  <si>
    <t xml:space="preserve">WELL achievements contribute to progress against the SDGs, reflected at the organizational scale. This impact report identifies the WELL features achieved across the organization to support progress against the SDGs. </t>
  </si>
  <si>
    <t>Based on this report, your organization's WELL achievements support progress against</t>
  </si>
  <si>
    <t>of the 17 SDGs.</t>
  </si>
  <si>
    <t>Goal</t>
  </si>
  <si>
    <t>Achieved aligned features</t>
  </si>
  <si>
    <t>Description</t>
  </si>
  <si>
    <t>Goal 1: No Poverty</t>
  </si>
  <si>
    <t>Goal 2: Zero Hunger</t>
  </si>
  <si>
    <t>Goal 3: Good Health and Well-being</t>
  </si>
  <si>
    <t>Goal 4: Quality Education</t>
  </si>
  <si>
    <t>Goal 5: Gender Equality</t>
  </si>
  <si>
    <t>Goal 6: Clean Water and Sanitation</t>
  </si>
  <si>
    <t>Goal 7: Affordable and Clean Energy</t>
  </si>
  <si>
    <t>Goal 8: Decent Work and Economic Growth</t>
  </si>
  <si>
    <t>Goal 9: Industry, Innovation and Infrastructure</t>
  </si>
  <si>
    <t>Goal 10: Reduced Inequalities</t>
  </si>
  <si>
    <t>Goal 11: Sustainable Cities and Communities</t>
  </si>
  <si>
    <t>Goal 12: Responsible Consumption and Production</t>
  </si>
  <si>
    <t>Goal 13: Climate Action</t>
  </si>
  <si>
    <t>Goal 14: Life Below Water*</t>
  </si>
  <si>
    <t>Goal 15: Life on Land</t>
  </si>
  <si>
    <t>Goal 16: Peace and Justice Strong Institutions</t>
  </si>
  <si>
    <t>Goal 17: Partnerships for the Goals</t>
  </si>
  <si>
    <t xml:space="preserve">*Note: Goal 14 is not aligned with any WELL features, and the SDGs impact report tool may not be used to report progress against this Goal. </t>
  </si>
  <si>
    <t>Top alignments</t>
  </si>
  <si>
    <r>
      <rPr>
        <sz val="12"/>
        <color rgb="FF000000"/>
        <rFont val="Arial"/>
        <family val="2"/>
      </rPr>
      <t xml:space="preserve">Of the above alignments, your organization's WELL achievements are </t>
    </r>
    <r>
      <rPr>
        <b/>
        <sz val="12"/>
        <color rgb="FF000000"/>
        <rFont val="Arial"/>
        <family val="2"/>
      </rPr>
      <t xml:space="preserve">most </t>
    </r>
    <r>
      <rPr>
        <sz val="12"/>
        <color rgb="FF000000"/>
        <rFont val="Arial"/>
        <family val="2"/>
      </rPr>
      <t xml:space="preserve">aligned with these SDGs: </t>
    </r>
  </si>
  <si>
    <t>Through engagement in WELL at scale, your organization has achieved</t>
  </si>
  <si>
    <t>of the WELL strategies mapped 
to this Goal.</t>
  </si>
  <si>
    <t xml:space="preserve">WELL can contribute to </t>
  </si>
  <si>
    <t>in the following ways:</t>
  </si>
  <si>
    <t xml:space="preserve">Visit the </t>
  </si>
  <si>
    <t xml:space="preserve"> tab to view achieved strategies aligned with these Goals.</t>
  </si>
  <si>
    <t>WELL v2</t>
  </si>
  <si>
    <t>WELL- UN Sustainable Development Goals - alignment summary</t>
  </si>
  <si>
    <t>Top 3 SDGs aligned to WELL achievement</t>
  </si>
  <si>
    <t xml:space="preserve">ORGANIZATION NAME: </t>
  </si>
  <si>
    <t>Your organization</t>
  </si>
  <si>
    <t>UN Sustainable Development Goals-WELL alignment summary</t>
  </si>
  <si>
    <t>Air</t>
  </si>
  <si>
    <t>Water</t>
  </si>
  <si>
    <t>Nourishment</t>
  </si>
  <si>
    <t>Light</t>
  </si>
  <si>
    <t>Movement</t>
  </si>
  <si>
    <t>Thermal Comfort</t>
  </si>
  <si>
    <t>Sound</t>
  </si>
  <si>
    <t>Materials</t>
  </si>
  <si>
    <t>Mind</t>
  </si>
  <si>
    <t>Community</t>
  </si>
  <si>
    <t>Innovation</t>
  </si>
  <si>
    <t>WELL achievement is most aligned with:</t>
  </si>
  <si>
    <t>% of aligned strategies achieved</t>
  </si>
  <si>
    <t>SDGs alignment</t>
  </si>
  <si>
    <t>Scorecard Response</t>
  </si>
  <si>
    <r>
      <rPr>
        <b/>
        <sz val="11"/>
        <color rgb="FF000000"/>
        <rFont val="Calibri"/>
        <family val="2"/>
      </rPr>
      <t xml:space="preserve">Total aligned strategies: 
</t>
    </r>
    <r>
      <rPr>
        <sz val="8"/>
        <color rgb="FF000000"/>
        <rFont val="Calibri"/>
        <family val="2"/>
      </rPr>
      <t>(WELL feature parts mapped to at least one of the 17 SDGs)</t>
    </r>
  </si>
  <si>
    <r>
      <rPr>
        <b/>
        <sz val="11"/>
        <color rgb="FF000000"/>
        <rFont val="Calibri"/>
        <family val="2"/>
      </rPr>
      <t xml:space="preserve">Anticipated - Number of SDGs targeted: 
</t>
    </r>
    <r>
      <rPr>
        <sz val="8"/>
        <color rgb="FF000000"/>
        <rFont val="Calibri"/>
        <family val="2"/>
      </rPr>
      <t>(Total number of SDGs aligned with WELL features that have YES scorecard responses)</t>
    </r>
  </si>
  <si>
    <r>
      <rPr>
        <b/>
        <sz val="11"/>
        <color rgb="FF000000"/>
        <rFont val="Calibri"/>
        <family val="2"/>
      </rPr>
      <t xml:space="preserve">Yes: 
</t>
    </r>
    <r>
      <rPr>
        <sz val="8"/>
        <color rgb="FF000000"/>
        <rFont val="Calibri"/>
        <family val="2"/>
      </rPr>
      <t>(Total number of YES scorecard responses, including strategies mapped to SDGs, and strategies not aligned with any SDGs)</t>
    </r>
  </si>
  <si>
    <r>
      <rPr>
        <b/>
        <sz val="11"/>
        <color rgb="FF000000"/>
        <rFont val="Calibri"/>
        <family val="2"/>
      </rPr>
      <t xml:space="preserve">Anticipated aligned strategies: 
</t>
    </r>
    <r>
      <rPr>
        <sz val="8"/>
        <color rgb="FF000000"/>
        <rFont val="Calibri"/>
        <family val="2"/>
      </rPr>
      <t>(Aligned WELL feature parts with YES responses in the scorecard)</t>
    </r>
  </si>
  <si>
    <r>
      <rPr>
        <b/>
        <sz val="11"/>
        <color rgb="FF000000"/>
        <rFont val="Calibri"/>
        <family val="2"/>
      </rPr>
      <t xml:space="preserve">Additional opportunities - Number of SDGs targeted: 
</t>
    </r>
    <r>
      <rPr>
        <sz val="8"/>
        <color rgb="FF000000"/>
        <rFont val="Calibri"/>
        <family val="2"/>
      </rPr>
      <t>(Total number of SDGs aligned with WELL features that have MAYBE scorecard responses)</t>
    </r>
  </si>
  <si>
    <r>
      <rPr>
        <b/>
        <sz val="11"/>
        <color rgb="FF000000"/>
        <rFont val="Calibri"/>
        <family val="2"/>
      </rPr>
      <t xml:space="preserve">Maybe: 
</t>
    </r>
    <r>
      <rPr>
        <sz val="8"/>
        <color rgb="FF000000"/>
        <rFont val="Calibri"/>
        <family val="2"/>
      </rPr>
      <t>(Total number of MAYBE scorecard responses, including strategies mapped to SDGs, and strategies not aligned with any SDGs)</t>
    </r>
  </si>
  <si>
    <r>
      <rPr>
        <b/>
        <sz val="11"/>
        <color rgb="FF000000"/>
        <rFont val="Calibri"/>
        <family val="2"/>
      </rPr>
      <t xml:space="preserve">Potential aligned strategies: 
</t>
    </r>
    <r>
      <rPr>
        <sz val="8"/>
        <color rgb="FF000000"/>
        <rFont val="Calibri"/>
        <family val="2"/>
      </rPr>
      <t>(Aligned WELL feature parts with MAYBE responses in the scorecard)</t>
    </r>
  </si>
  <si>
    <r>
      <rPr>
        <b/>
        <sz val="11"/>
        <color rgb="FF000000"/>
        <rFont val="Calibri"/>
        <family val="2"/>
      </rPr>
      <t xml:space="preserve">Achieved strategies - Number of SDGs aligned: 
</t>
    </r>
    <r>
      <rPr>
        <sz val="8"/>
        <color rgb="FF000000"/>
        <rFont val="Calibri"/>
        <family val="2"/>
      </rPr>
      <t>(Total number of SDGs aligned with achieved WELL features / feature parts, based on the most recent WELL review).</t>
    </r>
  </si>
  <si>
    <r>
      <rPr>
        <b/>
        <sz val="11"/>
        <color rgb="FF000000"/>
        <rFont val="Calibri"/>
        <family val="2"/>
      </rPr>
      <t xml:space="preserve">Achieved: 
</t>
    </r>
    <r>
      <rPr>
        <sz val="8"/>
        <color rgb="FF000000"/>
        <rFont val="Calibri"/>
        <family val="2"/>
      </rPr>
      <t>(Total number of feature parts ACHIEVED during WELL Review, including strategies mapped to SDGs, and strategies not aligned with any SDGs)</t>
    </r>
  </si>
  <si>
    <r>
      <rPr>
        <b/>
        <sz val="11"/>
        <color rgb="FF000000"/>
        <rFont val="Calibri"/>
        <family val="2"/>
      </rPr>
      <t xml:space="preserve">Achieved strategies: 
</t>
    </r>
    <r>
      <rPr>
        <sz val="8"/>
        <color rgb="FF000000"/>
        <rFont val="Calibri"/>
        <family val="2"/>
      </rPr>
      <t>(Achieved WELL feature parts aligned to the SDGs)</t>
    </r>
  </si>
  <si>
    <t>Aligned features and WELL language</t>
  </si>
  <si>
    <r>
      <rPr>
        <b/>
        <sz val="11"/>
        <color rgb="FF000000"/>
        <rFont val="Calibri"/>
        <family val="2"/>
      </rPr>
      <t xml:space="preserve">No: 
</t>
    </r>
    <r>
      <rPr>
        <sz val="8"/>
        <color rgb="FF000000"/>
        <rFont val="Calibri"/>
        <family val="2"/>
      </rPr>
      <t>(Total number of NO scorecard responses, including feature parts mapped to SDGs and non-mapped feature parts)</t>
    </r>
  </si>
  <si>
    <t xml:space="preserve">Blank: </t>
  </si>
  <si>
    <t>UN SDG GOALS</t>
  </si>
  <si>
    <t>-</t>
  </si>
  <si>
    <t>WELL scorecard with SDGs alignment</t>
  </si>
  <si>
    <t>Aligned UN SDGs</t>
  </si>
  <si>
    <t>Concept</t>
  </si>
  <si>
    <t>Feature</t>
  </si>
  <si>
    <t>Part</t>
  </si>
  <si>
    <t>Response</t>
  </si>
  <si>
    <t>Anticipated Feature Part Alignment</t>
  </si>
  <si>
    <t>Potential Feature Part Alignment</t>
  </si>
  <si>
    <t>Achieved Feature Part Alignment</t>
  </si>
  <si>
    <t>A01 Air Quality</t>
  </si>
  <si>
    <t>A01.1 Meet Thresholds for Particulate Matter</t>
  </si>
  <si>
    <t>A01.2 Meet Thresholds for Organic Gases</t>
  </si>
  <si>
    <t>A01.3 Meet Thresholds for Inorganic Gases</t>
  </si>
  <si>
    <t>A01.4 Meet Thresholds for Radon</t>
  </si>
  <si>
    <t>A01.5 Monitor Air Parameters</t>
  </si>
  <si>
    <t>A02 Smoke-Free Environment</t>
  </si>
  <si>
    <t>A02.1 Prohibit Indoor Smoking</t>
  </si>
  <si>
    <t>A02.2 Prohibit Outdoor Smoking</t>
  </si>
  <si>
    <t>A03 Ventilation Design</t>
  </si>
  <si>
    <t>A03.1 Ensure Adequate Ventilation</t>
  </si>
  <si>
    <t>A04 Construction Pollution Management</t>
  </si>
  <si>
    <t>A04.1 Mitigate Construction Pollution</t>
  </si>
  <si>
    <t>A05 Enhanced Air Quality</t>
  </si>
  <si>
    <t>A05.1 Meet Enhanced Thresholds for Particulate Matter</t>
  </si>
  <si>
    <t>A05.2 Meet Enhanced Thresholds for Organic Gases</t>
  </si>
  <si>
    <t>A05.3 Meet Enhanced Thresholds for Inorganic Gases</t>
  </si>
  <si>
    <t>A06 Enhanced Ventilation Design</t>
  </si>
  <si>
    <t>A06.1 Increase Outdoor Air Supply</t>
  </si>
  <si>
    <t>A06.2 Improve Ventilation Effectiveness</t>
  </si>
  <si>
    <t>A07 Operable Windows</t>
  </si>
  <si>
    <t>A07.1 Provide Operable Windows</t>
  </si>
  <si>
    <t>A07.2 Manage Window Use</t>
  </si>
  <si>
    <t>A08 Air Quality Monitoring and Awareness</t>
  </si>
  <si>
    <t>A08.1 Install Indoor Air Monitors</t>
  </si>
  <si>
    <t>A08.2 Promote Air Quality Awareness</t>
  </si>
  <si>
    <t>A09 Pollution Infiltration Management</t>
  </si>
  <si>
    <t>A09.1 Design Healthy Entryways</t>
  </si>
  <si>
    <t>A09.2 Perform Envelope Commissioning</t>
  </si>
  <si>
    <t>A10 Combustion Minimization</t>
  </si>
  <si>
    <t>A10.1 Manage Combustion</t>
  </si>
  <si>
    <t>A11 Source Separation</t>
  </si>
  <si>
    <t>A11.1 Manage Pollution and Exhaust</t>
  </si>
  <si>
    <t>A12 Air Filtration</t>
  </si>
  <si>
    <t>A12.1 Implement Particle Filtration</t>
  </si>
  <si>
    <t>A13 Enhanced Supply Air</t>
  </si>
  <si>
    <t>A13.1 Improve Supply Air</t>
  </si>
  <si>
    <t>A14 Microbe and Mold Control</t>
  </si>
  <si>
    <t>A14.1 Implement Ultraviolet Air Treatment</t>
  </si>
  <si>
    <t>W01 Water Quality Indicators</t>
  </si>
  <si>
    <t>W01.1 Verify Water Quality Indicators</t>
  </si>
  <si>
    <t>W02 Drinking Water Quality</t>
  </si>
  <si>
    <t>W02.1 Meet Chemical Thresholds</t>
  </si>
  <si>
    <t>W02.2 Meet Thresholds for Organics and Pesticides</t>
  </si>
  <si>
    <t>W03 Basic Water Management</t>
  </si>
  <si>
    <t>W03.1 Monitor Chemical and Biological Water Quality</t>
  </si>
  <si>
    <t>W03.2 Implement Legionella Management Plan</t>
  </si>
  <si>
    <t>W04 Enhanced Water Quality</t>
  </si>
  <si>
    <t>W04.1 Meet Thresholds for Drinking Water Taste</t>
  </si>
  <si>
    <t>W05 Drinking Water Quality Management</t>
  </si>
  <si>
    <t>W05.1 Assess and Maintain Drinking Water Quality</t>
  </si>
  <si>
    <t>W05.2 Promote Drinking Water Transparency</t>
  </si>
  <si>
    <t>W06 Drinking Water Promotion</t>
  </si>
  <si>
    <t>W06.1 Ensure Drinking Water Access</t>
  </si>
  <si>
    <t>W07 Moisture Management</t>
  </si>
  <si>
    <t>W07.1 Design Envelope for Moisture Protection</t>
  </si>
  <si>
    <t>W07.2 Design Interiors for Moisture Management</t>
  </si>
  <si>
    <t>W07.3 Implement Mold and Moisture Management Plan</t>
  </si>
  <si>
    <t>W08 Hygiene Support</t>
  </si>
  <si>
    <t>W08.1 Provide Bathroom and Handwashing Accommodations</t>
  </si>
  <si>
    <t>W08.2 Enhance Bathroom Accommodations</t>
  </si>
  <si>
    <t>W08.3 Support Effective Handwashing</t>
  </si>
  <si>
    <t>W09 Onsite Non-Potable Water Reuse</t>
  </si>
  <si>
    <t>W09.1 Implement Safety Plan for Non-Potable Water Capture and Reuse</t>
  </si>
  <si>
    <t>N01 Fruits and Vegetables</t>
  </si>
  <si>
    <t>N01.1 Provide Fruits and Vegetables</t>
  </si>
  <si>
    <t>N01.2 Promote Fruit and Vegetable Visibility</t>
  </si>
  <si>
    <t>N02 Nutritional Transparency</t>
  </si>
  <si>
    <t>N02.1 Provide Nutritional Information</t>
  </si>
  <si>
    <t>N02.2 Address Food Allergens</t>
  </si>
  <si>
    <t>N02.3 Label Sugar Content</t>
  </si>
  <si>
    <t>N03 Refined Ingredients</t>
  </si>
  <si>
    <t>N03.1 Limit Total Sugars</t>
  </si>
  <si>
    <t>N03.2 Promote Whole Grains</t>
  </si>
  <si>
    <t>N04 Food Advertising</t>
  </si>
  <si>
    <t>N04.1 Optimize Food Advertising</t>
  </si>
  <si>
    <t>N05 Artificial Ingredients</t>
  </si>
  <si>
    <t>N05.1 Limit Artificial Ingredients</t>
  </si>
  <si>
    <t>N06 Portion Sizes</t>
  </si>
  <si>
    <t>N06.1 Promote Healthy Portions</t>
  </si>
  <si>
    <t>N07 Nutrition Education</t>
  </si>
  <si>
    <t>N07.1 Provide Nutrition Education</t>
  </si>
  <si>
    <t>N08 Mindful Eating</t>
  </si>
  <si>
    <t>N08.1 Support Mindful Eating</t>
  </si>
  <si>
    <t>N09 Special Diets</t>
  </si>
  <si>
    <t>N09.1 Accommodate Special Diets</t>
  </si>
  <si>
    <t>N09.2 Label Food Allergens</t>
  </si>
  <si>
    <t>N10 Food Preparation</t>
  </si>
  <si>
    <t>N10.1 Provide Meal Support</t>
  </si>
  <si>
    <t>N11 Responsible Food Sourcing</t>
  </si>
  <si>
    <t>N11.1 Implement Responsible Sourcing</t>
  </si>
  <si>
    <t>N12 Food Production</t>
  </si>
  <si>
    <t>N12.1 Provide Gardening Space</t>
  </si>
  <si>
    <t>N13 Local Food Environment</t>
  </si>
  <si>
    <t>N13.1 Ensure Local Food Access</t>
  </si>
  <si>
    <t>N14 Red and Processed Meats</t>
  </si>
  <si>
    <t>N14.1 Limit Red and Processed Meats</t>
  </si>
  <si>
    <t>L01 Light Exposure</t>
  </si>
  <si>
    <t>L01.1 Provide Indoor Light</t>
  </si>
  <si>
    <t>L02 Visual Lighting Design</t>
  </si>
  <si>
    <t>L02.1 Provide Visual Acuity</t>
  </si>
  <si>
    <t>L03 Circadian Lighting Design</t>
  </si>
  <si>
    <t>L03.1 Meet Lighting for Day-Active People</t>
  </si>
  <si>
    <t>L04 Electric Light Glare Control</t>
  </si>
  <si>
    <t>L04.1 Manage Glare from Electric Lighting</t>
  </si>
  <si>
    <t>L05 Daylight Design Strategies</t>
  </si>
  <si>
    <t>L05.1 Implement Daylight Plan</t>
  </si>
  <si>
    <t>L05.2 Integrate Solar Shading</t>
  </si>
  <si>
    <t>L06 Daylight Simulation</t>
  </si>
  <si>
    <t>L06.1 Conduct Daylight Simulation</t>
  </si>
  <si>
    <t>L07 Visual Balance</t>
  </si>
  <si>
    <t>L07.1 Balance Visual Lighting</t>
  </si>
  <si>
    <t>L08 Electric Light Quality</t>
  </si>
  <si>
    <t>L08.1 Enhance Color Rendering Quality</t>
  </si>
  <si>
    <t>L08.2 Manage Flicker</t>
  </si>
  <si>
    <t>L09 Occupant Lighting Control</t>
  </si>
  <si>
    <t>L09.1 Enhance Occupant Controllability</t>
  </si>
  <si>
    <t>L09.2 Provide Supplemental Lighting</t>
  </si>
  <si>
    <t>V01 Active Buildings and Communities</t>
  </si>
  <si>
    <t>V01.1 Design Active Buildings and Communities</t>
  </si>
  <si>
    <t>V02 Ergonomic Workstation Design</t>
  </si>
  <si>
    <t>V02.1 Support Visual Ergonomics</t>
  </si>
  <si>
    <t>V02.2 Provide Height-Adjustable Work Surfaces</t>
  </si>
  <si>
    <t>V02.3 Provide Chair Adjustability</t>
  </si>
  <si>
    <t>V02.4 Provide Support at Standing Workstations</t>
  </si>
  <si>
    <t>V02.5 Provide Workstation Orientation</t>
  </si>
  <si>
    <t>V03 Circulation Network</t>
  </si>
  <si>
    <t>V03.1 Design Aesthetic Staircases</t>
  </si>
  <si>
    <t>V03.2 Integrate Point-of-Decision Signage</t>
  </si>
  <si>
    <t>V03.3 Promote Visible Stairs</t>
  </si>
  <si>
    <t>V04 Facilities for Active Occupants</t>
  </si>
  <si>
    <t>V04.1 Provide Cycling Infrastructure</t>
  </si>
  <si>
    <t>V04.2 Provide Showers, Lockers and Changing Facilities</t>
  </si>
  <si>
    <t>V05 Site Planning and Selection</t>
  </si>
  <si>
    <t>V05.1 Select Sites with Pedestrian-friendly Streets</t>
  </si>
  <si>
    <t>V05.2 Select Sites with Access to Mass Transit</t>
  </si>
  <si>
    <t>V06 Physical Activity Opportunities</t>
  </si>
  <si>
    <t>V06.1 Offer Physical Activity Opportunities</t>
  </si>
  <si>
    <t>V07 Active Furnishings</t>
  </si>
  <si>
    <t>V07.1 Provide Active Workstations</t>
  </si>
  <si>
    <t>V08 Physical Activity Spaces and Equipment</t>
  </si>
  <si>
    <t>V08.1 Provide Indoor Activity Spaces</t>
  </si>
  <si>
    <t>V08.2 Provide Outdoor Physical Activity Space</t>
  </si>
  <si>
    <t>V09 Physical Activity Promotion</t>
  </si>
  <si>
    <t>V09.1 Offer Physical Activity Incentives</t>
  </si>
  <si>
    <t>V10 Self-Monitoring</t>
  </si>
  <si>
    <t>V10.1 Provide Self-Monitoring Tools</t>
  </si>
  <si>
    <t>V11 Ergonomics Programming</t>
  </si>
  <si>
    <t>V11.1 Implement an Ergonomics Program</t>
  </si>
  <si>
    <t>V11.2 Commit to Ergonomic Improvements</t>
  </si>
  <si>
    <t>V11.3 Support Remote Work Ergonomics</t>
  </si>
  <si>
    <t>T01 Thermal Performance</t>
  </si>
  <si>
    <t>T01.1 Provide Acceptable Thermal Environment</t>
  </si>
  <si>
    <t>T01.2 Monitor Thermal Parameters</t>
  </si>
  <si>
    <t>T02 Verified Thermal Comfort</t>
  </si>
  <si>
    <t>T02.1 Survey for Thermal Comfort</t>
  </si>
  <si>
    <t>T03 Thermal Zoning</t>
  </si>
  <si>
    <t>T03.1 Provide Thermostat Control</t>
  </si>
  <si>
    <t>T04 Individual Thermal Control</t>
  </si>
  <si>
    <t>T04.1 Provide Personal Cooling Options</t>
  </si>
  <si>
    <t>T04.2 Provide Personal Heating Options</t>
  </si>
  <si>
    <t>T04.3 Allow Flexible Dress Code</t>
  </si>
  <si>
    <t>T05 Radiant Thermal Comfort</t>
  </si>
  <si>
    <t>T05.1 Implement Radiant Heating</t>
  </si>
  <si>
    <t>T05.2 Implement Radiant Cooling</t>
  </si>
  <si>
    <t>T06 Thermal Comfort Monitoring</t>
  </si>
  <si>
    <t>T06.1 Monitor Thermal Environment</t>
  </si>
  <si>
    <t>T07 Humidity Control</t>
  </si>
  <si>
    <t>T07.1 Manage Relative Humidity</t>
  </si>
  <si>
    <t>T08 Enhanced Operable Windows</t>
  </si>
  <si>
    <t>T08.1 Provide Windows with Multiple Opening Modes</t>
  </si>
  <si>
    <t>T09 Outdoor Thermal Comfort</t>
  </si>
  <si>
    <t>T09.1 Manage Outdoor Heat</t>
  </si>
  <si>
    <t>T09.2 Avoid Excessive Wind</t>
  </si>
  <si>
    <t>T09.3 Support Outdoor Nature Access</t>
  </si>
  <si>
    <t>S01 Sound Mapping</t>
  </si>
  <si>
    <t>S01.1 Label Acoustic Zones</t>
  </si>
  <si>
    <t>S01.2 Provide Acoustic Design Plan</t>
  </si>
  <si>
    <t>S02 Maximum Noise Levels</t>
  </si>
  <si>
    <t>S02.1 Limit Background Noise Levels</t>
  </si>
  <si>
    <t>S03 Sound Barriers</t>
  </si>
  <si>
    <t>S03.1 Design for Sound Isolation at Walls and Doors</t>
  </si>
  <si>
    <t>S03.2 Achieve Sound Isolation at Walls</t>
  </si>
  <si>
    <t>S04 Reverberation Time</t>
  </si>
  <si>
    <t>S04.1 Achieve Reverberation Time Thresholds</t>
  </si>
  <si>
    <t>S05 Sound Reducing Surfaces</t>
  </si>
  <si>
    <t>S05.1 Implement Sound Reducing Surfaces</t>
  </si>
  <si>
    <t>S06 Minimum Background Sound</t>
  </si>
  <si>
    <t>S06.1 Provide Minimum Background Sound</t>
  </si>
  <si>
    <t>S06.2 Provide Enhanced Speech Reduction</t>
  </si>
  <si>
    <t>S07 Impact Noise Management</t>
  </si>
  <si>
    <t>S07.1 Specify Impact Noise Reducing Flooring</t>
  </si>
  <si>
    <t>S07.2 Meet Thresholds for Impact Noise Rating</t>
  </si>
  <si>
    <t>S08 Enhanced Audio Devices</t>
  </si>
  <si>
    <t>S08.1 Provide Enhanced Speech Intelligibility</t>
  </si>
  <si>
    <t>S08.2 Prioritize Audio Devices and Policies</t>
  </si>
  <si>
    <t>S09 Hearing Health Conservation</t>
  </si>
  <si>
    <t>S09.1 Implement a Hearing Health Conservation Program</t>
  </si>
  <si>
    <t>X01 Material Restrictions</t>
  </si>
  <si>
    <t>X01.1 Restrict Asbestos</t>
  </si>
  <si>
    <t>X01.2 Restrict Mercury</t>
  </si>
  <si>
    <t>X01.3 Restrict Lead</t>
  </si>
  <si>
    <t>X02 Interior Hazardous Materials Management</t>
  </si>
  <si>
    <t>X02.1 Manage Asbestos Hazards</t>
  </si>
  <si>
    <t>X02.2 Manage Lead Paint Hazards</t>
  </si>
  <si>
    <t>X02.3 Manage Polychlorinated Biphenyl (PCB) Hazards</t>
  </si>
  <si>
    <t>X03 CCA and Lead Management</t>
  </si>
  <si>
    <t>X03.1 Manage Exterior CCA Hazards</t>
  </si>
  <si>
    <t>X03.2 Manage Lead Hazards</t>
  </si>
  <si>
    <t>X04 Site Remediation</t>
  </si>
  <si>
    <t>X04.1 Assess and Mitigate Site Hazards</t>
  </si>
  <si>
    <t>X05 Enhanced Material Restrictions</t>
  </si>
  <si>
    <t>X05.1 Select Compliant Interior Furnishings</t>
  </si>
  <si>
    <t>X05.2 Select Compliant Architectural and Interior Products</t>
  </si>
  <si>
    <t>X06 VOC Restrictions</t>
  </si>
  <si>
    <t>X06.1 Limit VOCs from Wet-Applied Products</t>
  </si>
  <si>
    <t>X06.2 Restrict VOC Emissions from Furniture, Architectural and Interior Products</t>
  </si>
  <si>
    <t>X07 Materials Transparency</t>
  </si>
  <si>
    <t>X07.1 Select Products with Disclosed Ingredients</t>
  </si>
  <si>
    <t>X07.2 Select Products with Enhanced Ingredient Disclosure</t>
  </si>
  <si>
    <t>X07.3 Select Products with Third-Party Verified Ingredients</t>
  </si>
  <si>
    <t>X08 Materials Optimization</t>
  </si>
  <si>
    <t>X08.1 Select Materials with Enhanced Chemical Restrictions</t>
  </si>
  <si>
    <t>X08.2 Select Optimized Products</t>
  </si>
  <si>
    <t>X09 Waste Management</t>
  </si>
  <si>
    <t>X09.1 Implement a Waste Management Plan</t>
  </si>
  <si>
    <t>X10 Pest Management and Pesticide Use</t>
  </si>
  <si>
    <t>X10.1 Manage Pests</t>
  </si>
  <si>
    <t>X11 Cleaning Products and Protocols</t>
  </si>
  <si>
    <t>X11.1 Improve Cleaning Practices</t>
  </si>
  <si>
    <t>X11.2 Select Preferred Cleaning Products</t>
  </si>
  <si>
    <t>X12 Contact Reduction</t>
  </si>
  <si>
    <t>X12.1 Reduce Respiratory Particle Exposure</t>
  </si>
  <si>
    <t>X12.2 Address Surface Hand Touch</t>
  </si>
  <si>
    <t>M01 Mental Health Promotion</t>
  </si>
  <si>
    <t>M01.1 Promote Mental Health and Well-being</t>
  </si>
  <si>
    <t>M02 Nature and Place</t>
  </si>
  <si>
    <t>M02.1 Provide Connection to Nature</t>
  </si>
  <si>
    <t>M02.2 Provide Connection to Place</t>
  </si>
  <si>
    <t>M03 Mental Health Services</t>
  </si>
  <si>
    <t>M03.1 Offer Mental Health Screening</t>
  </si>
  <si>
    <t>M03.2 Offer Mental Health Services</t>
  </si>
  <si>
    <t>M03.3 Offer Workplace Support</t>
  </si>
  <si>
    <t>M03.4 Support Mental Health Recovery</t>
  </si>
  <si>
    <t>M04 Mental Health Education</t>
  </si>
  <si>
    <t>M04.1 Offer Mental Health Education</t>
  </si>
  <si>
    <t>M04.2 Offer Mental Health Education for Managers</t>
  </si>
  <si>
    <t>M05 Stress Management</t>
  </si>
  <si>
    <t>M05.1 Develop Stress Management Plan</t>
  </si>
  <si>
    <t>M06 Restorative Opportunities</t>
  </si>
  <si>
    <t>M06.1 Support Healthy Working Hours</t>
  </si>
  <si>
    <t>M06.2 Provide Nap Policy and Space</t>
  </si>
  <si>
    <t>M07 Restorative Spaces</t>
  </si>
  <si>
    <t>M07.1 Provide Restorative Space</t>
  </si>
  <si>
    <t>M08 Restorative Programming</t>
  </si>
  <si>
    <t>M08.1 Provide Restorative Programming</t>
  </si>
  <si>
    <t>M09 Enhanced Access to Nature</t>
  </si>
  <si>
    <t>M09.1 Provide Nature Access Indoors</t>
  </si>
  <si>
    <t>M09.2 Provide Nature Access Outdoors</t>
  </si>
  <si>
    <t>M10 Tobacco Cessation</t>
  </si>
  <si>
    <t>M10.1 Provide Tobacco Cessation Resources</t>
  </si>
  <si>
    <t>M10.2 Limit Tobacco Availability</t>
  </si>
  <si>
    <t>M11 Substance Use Services</t>
  </si>
  <si>
    <t>M11.1 Offer Substance Use Education</t>
  </si>
  <si>
    <t>M11.2 Provide Substance Use and Addiction Services</t>
  </si>
  <si>
    <t>C01 Health and Well-Being Promotion</t>
  </si>
  <si>
    <t>C01.1 Provide WELL Feature Guide</t>
  </si>
  <si>
    <t>C02 Integrative Design</t>
  </si>
  <si>
    <t>C02.1 Facilitate Stakeholder Charrette</t>
  </si>
  <si>
    <t>C02.2 Promote Health-Oriented Mission</t>
  </si>
  <si>
    <t>C03 Emergency Preparedness</t>
  </si>
  <si>
    <t>C03.1 Develop Emergency Preparedness Plan</t>
  </si>
  <si>
    <t>C04 Occupant Survey</t>
  </si>
  <si>
    <t>C04.1 Select Project Survey</t>
  </si>
  <si>
    <t>C04.2 Administer Survey and Report Results</t>
  </si>
  <si>
    <t>C05 Enhanced Occupant Survey</t>
  </si>
  <si>
    <t>C05.1 Utilize Enhanced Survey</t>
  </si>
  <si>
    <t>C05.2 Utilize Pre- and Post-Occupancy Survey</t>
  </si>
  <si>
    <t>C05.3 Implement Action Plan</t>
  </si>
  <si>
    <t>C05.4 Facilitate Interviews, Focus Groups and/or Observation</t>
  </si>
  <si>
    <t>C06 Health Services and Benefits</t>
  </si>
  <si>
    <t>C06.1 Promote Health Benefits</t>
  </si>
  <si>
    <t>C06.2 Offer On-Demand Health Services</t>
  </si>
  <si>
    <t>C06.3 Offer Sick Leave</t>
  </si>
  <si>
    <t>C07 Enhanced Health and Well-Being Promotion</t>
  </si>
  <si>
    <t>C07.1 Promote Culture of Health</t>
  </si>
  <si>
    <t>C07.2 Establish Health Promotion Leader</t>
  </si>
  <si>
    <t>C08 New Parent Support</t>
  </si>
  <si>
    <t>C08.1 Offer New Parent Leave</t>
  </si>
  <si>
    <t>C09 New Mother Support</t>
  </si>
  <si>
    <t>C09.1 Offer Workplace Breastfeeding Support</t>
  </si>
  <si>
    <t>C09.2 Design Lactation Room</t>
  </si>
  <si>
    <t>C10 Family Support</t>
  </si>
  <si>
    <t>C10.1 Offer Childcare Support</t>
  </si>
  <si>
    <t>C10.2 Offer Family Leave</t>
  </si>
  <si>
    <t>C10.3 Offer Bereavement Support</t>
  </si>
  <si>
    <t>C11 Civic Engagement</t>
  </si>
  <si>
    <t>C11.1 Promote Community Engagement</t>
  </si>
  <si>
    <t>C11.2 Provide Community Space</t>
  </si>
  <si>
    <t>C12 Diversity and Inclusion</t>
  </si>
  <si>
    <t>C12.1 Promote Diversity and Inclusion</t>
  </si>
  <si>
    <t>C13 Accessibility and Universal Design</t>
  </si>
  <si>
    <t>C13.1 Integrate Universal Design</t>
  </si>
  <si>
    <t>C14 Emergency Resources</t>
  </si>
  <si>
    <t>C14.1 Promote Emergency Resources</t>
  </si>
  <si>
    <t>C14.2 Provide Opioid Response Kit and Training</t>
  </si>
  <si>
    <t>C15 Emergency Resilience and Recovery</t>
  </si>
  <si>
    <t>C15.1 Promote Business Continuity</t>
  </si>
  <si>
    <t>C15.2 Support Emergency Resilience</t>
  </si>
  <si>
    <t>C15.3 Facilitate Healthy Re-entry</t>
  </si>
  <si>
    <t>C15.4 Establish Health Entry Requirements</t>
  </si>
  <si>
    <t>C16 Housing Equity</t>
  </si>
  <si>
    <t>C16.1 Allocate Affordable Units</t>
  </si>
  <si>
    <t>C17 Responsible Labor Practices</t>
  </si>
  <si>
    <t>C17.1 Disclose Labor Practices</t>
  </si>
  <si>
    <t>C17.2 Implement Responsible Labor Practices</t>
  </si>
  <si>
    <t>C18 Support for Victims of Domestic Violence</t>
  </si>
  <si>
    <t>C18.1 Support Victims of Domestic Violence</t>
  </si>
  <si>
    <t>I01 Innovate WELL</t>
  </si>
  <si>
    <t>I01.1 Propose Innovation</t>
  </si>
  <si>
    <t>I01.2 Propose Innovation</t>
  </si>
  <si>
    <t>I01.3 Propose Innovation</t>
  </si>
  <si>
    <t>I01.4 Propose Innovation</t>
  </si>
  <si>
    <t>I01.5 Propose Innovation</t>
  </si>
  <si>
    <t>I01.6 Propose Innovation</t>
  </si>
  <si>
    <t>I01.7 Propose Innovation</t>
  </si>
  <si>
    <t>I01.8 Propose Innovation</t>
  </si>
  <si>
    <t>I01.9 Propose Innovation</t>
  </si>
  <si>
    <t>I01.10 Propose Innovation</t>
  </si>
  <si>
    <t>I02 WELL Accredited Professional (WELL AP)</t>
  </si>
  <si>
    <t>I02.1 Achieve WELL AP</t>
  </si>
  <si>
    <t>I03 Experience WELL Certification</t>
  </si>
  <si>
    <t>I03.1 Offer WELL Educational Tours</t>
  </si>
  <si>
    <t>I04 Gateways to Well-Being</t>
  </si>
  <si>
    <t>I04.1 Complete Health and Well-Being Programs</t>
  </si>
  <si>
    <t>I05 Green Building Rating Systems</t>
  </si>
  <si>
    <t>I05.1 Achieve Green Building Certification</t>
  </si>
  <si>
    <t>I06 Carbon Disclosure and Reduction</t>
  </si>
  <si>
    <t>I06.1 Carbon Inventory</t>
  </si>
  <si>
    <t>I06.2 Carbon Reduction Goal</t>
  </si>
  <si>
    <t>I06.3 Carbon Reduction</t>
  </si>
  <si>
    <t>I06.4 Carbon Neutral</t>
  </si>
  <si>
    <t>Total alignments mapped</t>
  </si>
  <si>
    <t>Total alignments by SDG</t>
  </si>
  <si>
    <t>Total potential alignments by SDG</t>
  </si>
  <si>
    <t>Total achieved alignments by SDG</t>
  </si>
  <si>
    <t>% of achieved alignments</t>
  </si>
  <si>
    <t>Helper</t>
  </si>
  <si>
    <t>% achievement</t>
  </si>
  <si>
    <t>SDG</t>
  </si>
  <si>
    <t>Organization name:</t>
  </si>
  <si>
    <r>
      <rPr>
        <b/>
        <sz val="11"/>
        <color rgb="FF000000"/>
        <rFont val="Calibri"/>
        <family val="2"/>
      </rPr>
      <t xml:space="preserve">Total SDGs with alignments: </t>
    </r>
    <r>
      <rPr>
        <sz val="8"/>
        <color rgb="FF000000"/>
        <rFont val="Calibri"/>
        <family val="2"/>
      </rPr>
      <t>(SDGs mapped to at least one WELL strategy)</t>
    </r>
  </si>
  <si>
    <t>x</t>
  </si>
  <si>
    <r>
      <rPr>
        <b/>
        <sz val="11"/>
        <color rgb="FF000000"/>
        <rFont val="Calibri"/>
        <family val="2"/>
      </rPr>
      <t xml:space="preserve">Anticipated aligned SDGs: </t>
    </r>
    <r>
      <rPr>
        <sz val="8"/>
        <color rgb="FF000000"/>
        <rFont val="Calibri"/>
        <family val="2"/>
      </rPr>
      <t>(SDGs with YES scorecard responses to mapped strategies)</t>
    </r>
  </si>
  <si>
    <r>
      <rPr>
        <b/>
        <sz val="11"/>
        <color rgb="FF000000"/>
        <rFont val="Calibri"/>
        <family val="2"/>
      </rPr>
      <t xml:space="preserve">Potential aligned SDGs: </t>
    </r>
    <r>
      <rPr>
        <sz val="8"/>
        <color rgb="FF000000"/>
        <rFont val="Calibri"/>
        <family val="2"/>
      </rPr>
      <t>(SDGs with MAYBE scorecard responses to mapped strategies)</t>
    </r>
  </si>
  <si>
    <r>
      <rPr>
        <b/>
        <sz val="11"/>
        <color rgb="FF000000"/>
        <rFont val="Calibri"/>
        <family val="2"/>
      </rPr>
      <t>SDGs with achieved strategies</t>
    </r>
    <r>
      <rPr>
        <sz val="8"/>
        <color rgb="FF000000"/>
        <rFont val="Calibri"/>
        <family val="2"/>
      </rPr>
      <t xml:space="preserve"> (SDGs with achieved mapped strategies) </t>
    </r>
  </si>
  <si>
    <r>
      <rPr>
        <b/>
        <sz val="11"/>
        <color rgb="FF000000"/>
        <rFont val="Calibri"/>
        <family val="2"/>
      </rPr>
      <t xml:space="preserve">Remaining strategies: </t>
    </r>
    <r>
      <rPr>
        <sz val="8"/>
        <color rgb="FF000000"/>
        <rFont val="Calibri"/>
        <family val="2"/>
      </rPr>
      <t xml:space="preserve">(SDGs with NO or blank scorecard responses to mapped strategies) </t>
    </r>
  </si>
  <si>
    <t>SDGs alignment with WELL v2 scorecard responses</t>
  </si>
  <si>
    <t>Sustainable Development Goal</t>
  </si>
  <si>
    <t>Mapped WELL Feature</t>
  </si>
  <si>
    <t>WELL Strategy</t>
  </si>
  <si>
    <t>Target</t>
  </si>
  <si>
    <t>1.5</t>
  </si>
  <si>
    <t>1.4</t>
  </si>
  <si>
    <t>2.4</t>
  </si>
  <si>
    <t>Goal 3: Good Health and Well-Being</t>
  </si>
  <si>
    <t>A01 Air Quality </t>
  </si>
  <si>
    <t>3.4, 3.9</t>
  </si>
  <si>
    <t>A02 Smoke-Free Environment </t>
  </si>
  <si>
    <t>3.4, 3.5, 3.9, 3.a</t>
  </si>
  <si>
    <t>A03 Ventilation Design </t>
  </si>
  <si>
    <t>3.3, 3.4, 3.9</t>
  </si>
  <si>
    <t>A04 Construction Pollution Management </t>
  </si>
  <si>
    <t>A05 Enhanced Air Quality </t>
  </si>
  <si>
    <t>A14 Microbe and Mold Control </t>
  </si>
  <si>
    <t>3.3, 3.4</t>
  </si>
  <si>
    <t>C01 Health and Well-Being Promotion</t>
  </si>
  <si>
    <t>3.4</t>
  </si>
  <si>
    <t>C02 Integrative Design</t>
  </si>
  <si>
    <t>C03 Emergency Preparedness</t>
  </si>
  <si>
    <t>3.d</t>
  </si>
  <si>
    <t>C05 Enhanced Occupant Survey</t>
  </si>
  <si>
    <t>C06 Health Services and Benefits</t>
  </si>
  <si>
    <t>3.4, 3.5, 3.8, 3.a, 3.b</t>
  </si>
  <si>
    <t>C07 Enhanced Health and Well-Being Promotion</t>
  </si>
  <si>
    <t>C08 New Parent Support</t>
  </si>
  <si>
    <t>3.1, 3.2</t>
  </si>
  <si>
    <t>C09 New Mother Support</t>
  </si>
  <si>
    <t>3.2, 3.4</t>
  </si>
  <si>
    <t>C10 Family Support</t>
  </si>
  <si>
    <t>C11 Civic Engagement</t>
  </si>
  <si>
    <t>C14 Emergency Resources</t>
  </si>
  <si>
    <t>3.4, 3.5, 3.d</t>
  </si>
  <si>
    <t>C15 Emergency Resilience and Recovery</t>
  </si>
  <si>
    <t>I05 Green Building Rating Systems</t>
  </si>
  <si>
    <t>Goal 3</t>
  </si>
  <si>
    <t>L01 Light Exposure</t>
  </si>
  <si>
    <t>L02 Visual Lighting Design</t>
  </si>
  <si>
    <t>L03 Circadian Lighting Design</t>
  </si>
  <si>
    <t>3.4, 3.5</t>
  </si>
  <si>
    <t>L04 Electric Light Glare Control</t>
  </si>
  <si>
    <t>L05 Daylight Design Strategies</t>
  </si>
  <si>
    <t>L06 Daylight Simulation</t>
  </si>
  <si>
    <t>L07 Visual Balance</t>
  </si>
  <si>
    <t>L09 Occupant Lighting Control</t>
  </si>
  <si>
    <t>M01 Mental Health Promotion</t>
  </si>
  <si>
    <t>M02 Nature and Place</t>
  </si>
  <si>
    <t>M03 Mental Health Services</t>
  </si>
  <si>
    <t>3.4, 3.8</t>
  </si>
  <si>
    <t>M03.4 β Support Mental Health Recovery</t>
  </si>
  <si>
    <t>M04 Mental Health Education</t>
  </si>
  <si>
    <t>M05 Stress Management</t>
  </si>
  <si>
    <t>M06 Restorative Opportunities</t>
  </si>
  <si>
    <t>M07 Restorative Spaces</t>
  </si>
  <si>
    <t>M08 Restorative Programming</t>
  </si>
  <si>
    <t>M09 Enhanced Access to Nature</t>
  </si>
  <si>
    <t>M10 Tobacco Cessation</t>
  </si>
  <si>
    <t>3.4, 3.8, 3.a</t>
  </si>
  <si>
    <t>M11 Substance Use Services</t>
  </si>
  <si>
    <t>3.4, 3.5, 3.8</t>
  </si>
  <si>
    <t>N01 Fruits and Vegetables</t>
  </si>
  <si>
    <t>N03 Refined Ingredients</t>
  </si>
  <si>
    <t>N07 Nutrition Education</t>
  </si>
  <si>
    <t>N12 Food Production</t>
  </si>
  <si>
    <t>S02 Maximum Noise Levels</t>
  </si>
  <si>
    <t>V01 Active Buildings and Communities</t>
  </si>
  <si>
    <t>V03 Circulation Network</t>
  </si>
  <si>
    <t>V04 Facilities for Active Occupants</t>
  </si>
  <si>
    <t>V05 Site Planning and Selection</t>
  </si>
  <si>
    <t>3.4, 3.6</t>
  </si>
  <si>
    <t>V06 Physical Activity Opportunities</t>
  </si>
  <si>
    <t>V07 Active Furnishings</t>
  </si>
  <si>
    <t>V08 Physical Activity Spaces and Equipment</t>
  </si>
  <si>
    <t>V09 Physical Activity Promotion</t>
  </si>
  <si>
    <t>V10 Self-Monitoring</t>
  </si>
  <si>
    <t>W01 Water Quality Indicators</t>
  </si>
  <si>
    <t>3.3, 3.9</t>
  </si>
  <si>
    <t>W02 Drinking Water Quality</t>
  </si>
  <si>
    <t>W03 Basic Water Management</t>
  </si>
  <si>
    <t>W05 Drinking Water Quality Management</t>
  </si>
  <si>
    <t>3.9</t>
  </si>
  <si>
    <t>W08 Hygiene Support</t>
  </si>
  <si>
    <t>3.3</t>
  </si>
  <si>
    <t>X01 Material Restrictions</t>
  </si>
  <si>
    <t>X02 Interior Hazardous Materials Management</t>
  </si>
  <si>
    <t>X03 CCA and Lead Management</t>
  </si>
  <si>
    <t>X04 Site Remediation</t>
  </si>
  <si>
    <t>X05 Enhanced Material Restrictions</t>
  </si>
  <si>
    <t>X06 VOC Restrictions</t>
  </si>
  <si>
    <t>X07 Materials Transparency</t>
  </si>
  <si>
    <t>X08 Materials Optimization</t>
  </si>
  <si>
    <t>X09 Waste Management</t>
  </si>
  <si>
    <t>X10 Pest Management and Pesticide Use</t>
  </si>
  <si>
    <t>X11 Cleaning Products and Protocols</t>
  </si>
  <si>
    <t>X12 ß Contact Reduction</t>
  </si>
  <si>
    <t>4.a</t>
  </si>
  <si>
    <t>5.6</t>
  </si>
  <si>
    <t>5.1, 5.4, 5.5</t>
  </si>
  <si>
    <t>5.5</t>
  </si>
  <si>
    <t>5.4</t>
  </si>
  <si>
    <t>5.2</t>
  </si>
  <si>
    <t>5.1</t>
  </si>
  <si>
    <t>6.1</t>
  </si>
  <si>
    <t>6.4</t>
  </si>
  <si>
    <t>6.2</t>
  </si>
  <si>
    <t>W09 Onsite Non-Potable Water Reuse</t>
  </si>
  <si>
    <t>6.3</t>
  </si>
  <si>
    <t>7.1</t>
  </si>
  <si>
    <t>7.3</t>
  </si>
  <si>
    <t>Goal 7</t>
  </si>
  <si>
    <t>8.5</t>
  </si>
  <si>
    <t>8.7, 8.8</t>
  </si>
  <si>
    <t>8.8</t>
  </si>
  <si>
    <t>9.5</t>
  </si>
  <si>
    <t>9.4</t>
  </si>
  <si>
    <t>10.3</t>
  </si>
  <si>
    <t>10.2</t>
  </si>
  <si>
    <t>10.2, 10.3</t>
  </si>
  <si>
    <t>11.6</t>
  </si>
  <si>
    <t>11.3</t>
  </si>
  <si>
    <t>11.b</t>
  </si>
  <si>
    <t>11.7</t>
  </si>
  <si>
    <t>11.1</t>
  </si>
  <si>
    <t>Goal 11</t>
  </si>
  <si>
    <t>11.2, 11.6</t>
  </si>
  <si>
    <t>12.3</t>
  </si>
  <si>
    <t>12.7</t>
  </si>
  <si>
    <t>12.5</t>
  </si>
  <si>
    <t>12.4</t>
  </si>
  <si>
    <t>13.1</t>
  </si>
  <si>
    <t>13.1, 13.3</t>
  </si>
  <si>
    <t>Goal 13</t>
  </si>
  <si>
    <t>15.3</t>
  </si>
  <si>
    <t>Goal 16: Peace, Justice and Strong Institutions</t>
  </si>
  <si>
    <t>16.7</t>
  </si>
  <si>
    <t>16.b</t>
  </si>
  <si>
    <t>17.18</t>
  </si>
  <si>
    <t>WELL feature language for SDG alignment</t>
  </si>
  <si>
    <t xml:space="preserve">This sheet lists WELL strategies that map to the SDGs. Impact statements will display for any achieved strategies (strategies that have been achieved across all locations in a WELL at scale review) or proposed strategies (strategies with "yes" responses in the WELL scorecard). </t>
  </si>
  <si>
    <t>Strategy</t>
  </si>
  <si>
    <t>Impact</t>
  </si>
  <si>
    <t>How WELL can help</t>
  </si>
  <si>
    <t>Aligned WELL Feature Part</t>
  </si>
  <si>
    <t>Rationale</t>
  </si>
  <si>
    <t xml:space="preserve">Improving indoor air quality by managing and monitoring indoor air pollutants. </t>
  </si>
  <si>
    <t>End poverty in all its forms everywhere. </t>
  </si>
  <si>
    <t>- Promote housing equity through the allocation of healthy and sustainable affordable housing units.
- Build community resilience to climate-related, economic, social and other shocks by establishing emergency preparedness and response measures.
- Offer trainings and resources to meet the needs of vulnerable groups in diverse emergencies.), 1, 1)</t>
  </si>
  <si>
    <t>Goal 1</t>
  </si>
  <si>
    <t>1.5 By 2030, build the resilience of the poor and those in vulnerable situations and reduce their exposure and vulnerability to climate-related extreme events and other economic, social and environmental shocks and disasters</t>
  </si>
  <si>
    <t>C03-Emergency Preparedness</t>
  </si>
  <si>
    <t>This feature helps support Goal 1 Target 5 by requiring projects to establish emergency preparedness plans and resources with special attention to "the needs of vulnerable occupants or groups," helping to "build the resilience of...those in vulnerable situations and reduce their exposure and vulnerability to climate-related extreme events and other economic, social and environmental shocks and disasters."</t>
  </si>
  <si>
    <t>Limiting potentially harmful airborne pollutants by meeting performance-based benchmarks for particulate matter.</t>
  </si>
  <si>
    <t>End hunger, achieve food security and improved nutrition and promote sustainable agriculture. </t>
  </si>
  <si>
    <t>- Source and label certified organic and certified sustainable foods.</t>
  </si>
  <si>
    <t>C14-Emergency Resources</t>
  </si>
  <si>
    <t xml:space="preserve">This feature helps support Goal 1 Target 5 by requiring projects to establish emergency preparedness plans and resources with special attention to "the needs of vulnerable occupants or groups," helping to "build the resilience of...those in vulnerable situations and reduce their exposure and vulnerability to climate-related extreme events and other economic, social and environmental shocks and disasters." </t>
  </si>
  <si>
    <t>Limiting potentially harmful airborne pollutants by meeting performance-based benchmarks for volatile organic compounds.</t>
  </si>
  <si>
    <t>Ensure healthy lives and promote well-being for all at all ages.</t>
  </si>
  <si>
    <t>- Monitor and optimize air and water quality.
- Provide access to resources and services that support the mental health of employees and their families.
- Support circadian and psychological health through indoor daylight exposure and outdoor nature views.
- Implement programming, policies and design that promote physical activity.
- Minimize volatile organic compounds (VOCs) by selecting low-emitting materials and products.</t>
  </si>
  <si>
    <t>C15β-Emergency Resilience and Recovery</t>
  </si>
  <si>
    <t>This feature helps support Goal 1 Target 5 by requiring projects to establish emergency preparedness plans and resources with special attention to "the needs of vulnerable occupants or groups," helping to "build the resilience of...those in vulnerable situations and reduce their exposure and vulnerability to climate-related extreme events and other economic, social and environmental shocks and disasters." In particular this feature addresses Indicator 1.5,.1, "Number of deaths, missing persons, and persons affected by disaster per 100,000 people."</t>
  </si>
  <si>
    <t>Limiting potentially harmful airborne pollutants by meeting performance-based benchmarks for carbon monoxide and ozone.</t>
  </si>
  <si>
    <t>Ensure inclusive and equitable quality education and promote lifelong learning opportunities for all.</t>
  </si>
  <si>
    <t>- Provide sanitation facilities, light levels and audio devices that enable gender- and disability-inclusive and safe education facilities.
- Utilize universal design strategies to promote accessible and inclusive education facilities.</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</si>
  <si>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</si>
  <si>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C16β-Housing Equity</t>
  </si>
  <si>
    <t>This feature helps support Goal 1 Target 4 by requiring projects to allocate affordable housing units, which helps to ensure families and individuals with low-income have access to and ownership over "basic services" and "property."</t>
  </si>
  <si>
    <t xml:space="preserve">Limiting potentially harmful airborne pollutants by meeting performance-based benchmarks for radon levels. </t>
  </si>
  <si>
    <t>Achieve gender equality and empower all women and girls.</t>
  </si>
  <si>
    <t>- Provide paid leave and resources to support new mothers and family caregiving.
- Implement a robust diversity, equity and inclusion program to support the hiring, retention, promotion and empowerment of women.
- Increase availability and access to support services, resources and care for victims of domestic violence.</t>
  </si>
  <si>
    <t>Goal 2</t>
  </si>
  <si>
    <t>2.4 By 2030, ensure sustainable food production systems and implement resilient agricultural practices that increase productivity and production…</t>
  </si>
  <si>
    <t>N11-Responsible Food Sourcing</t>
  </si>
  <si>
    <t>This feature helps support Goal 2 Target 4 by promoting sustainable food sourcing practices, which helps to support sustainable food production systems.</t>
  </si>
  <si>
    <t>Increasing transparency and awareness of indoor air quality by conducting annual monitoring of particulate matter, volatile organic compounds, carbon monoxide and ozone levels.</t>
  </si>
  <si>
    <t>Ensure availability and sustainable management of water and sanitation for all. </t>
  </si>
  <si>
    <t>- Establish an effective water quality management program that maintains fundamental water quality and reduces the risk of exposure to water contaminants and Legionella bacteria.
- Promote universal and affordable access to high quality drinking water by providing drinking water dispensers that meet health-based thresholds for water quality testing.
- Promote access to safe and inclusive bathroom facilities with proper handwashing amenities to promote hygiene.</t>
  </si>
  <si>
    <t>3.4 By 2030, reduce by one third premature mortality from non-communicable diseases through prevention and treatment and promote mental health and well-being</t>
  </si>
  <si>
    <t>A01-Air Quality</t>
  </si>
  <si>
    <t>This feature helps support Goal 3 Target 4 by requiring verification of indoor air quality through onsite testing. Poor air quality is a risk factor for respiratory, cardiovascular, and other non-communicable diseases.</t>
  </si>
  <si>
    <t>Deterring smoking, minimizing people's exposure to secondhand smoke and reducing smoke pollution through site-wide no smoking policies.</t>
  </si>
  <si>
    <t>Ensure access to affordable, reliable, sustainable and modern energy for all.</t>
  </si>
  <si>
    <t>- Increase building energy efficiency by maximizing daylight access and utilizing low-emission heating systems.
- Encourage participation in leading green building certification programs that promote energy efficiency practices.</t>
  </si>
  <si>
    <t>3.9 By 2030, substantially reduce the number of deaths and illnesses from hazardous chemicals and air, water and soil pollution and contamination</t>
  </si>
  <si>
    <t>This feature helps support Goal 3 Target 9 by aiming to minimize indoor air pollution -- responsible for approximately seven million premature deaths annually -- through onsite testing.</t>
  </si>
  <si>
    <t>Deterring smoking indoors and minimizing people’s exposure to secondhand smoke through no-smoking policies.</t>
  </si>
  <si>
    <t>Promote sustained, inclusive and sustainable economic growth, full and productive employment and decent work for all.</t>
  </si>
  <si>
    <t>- Implement a robust diversity, equity and inclusion program that promotes diversity in the workplace and supports fair and equitable treatment of employees no matter their identity, location, background or level of ability.
- Demonstrate an organizational commitment to responsible labor practices that address modern slavery risks in the supply chain.
- Increase availability and access to support services, resources and care for victims of domestic violence.</t>
  </si>
  <si>
    <t>A02-Smoke-Free Environment</t>
  </si>
  <si>
    <t>This feature helps support Goal 3 Target 4 by banning smoking, which may influence tobacco use and reduce mortality from heart disease, stroke, lung cancer, and other non-communicable diseases.</t>
  </si>
  <si>
    <t>Deterring smoking and minimizing people's exposure to secondhand smoke by banning smoking near entrances, windows and air intakes.</t>
  </si>
  <si>
    <t>Build resilient infrastructure, promote inclusive and sustainable industrialization and foster innovation.</t>
  </si>
  <si>
    <t>- Promote transparency across building material and product supply chains.
- Select building materials that have been audited to restrict hazardous ingredients and to minimize negative impacts on human and environmental health.
- Support sustainable and modernized infrastructure through water system upgrades and air quality and temperature sensors.</t>
  </si>
  <si>
    <t>3.5 Strengthen the prevention and treatment of substance abuse, including narcotic drug abuse and harmful use of alcohol</t>
  </si>
  <si>
    <t>This feature helps support Goal 3 Target 5 by banning smoking, which helps to reduce nicotine substance abuse.</t>
  </si>
  <si>
    <t>Meeting performance-based ventilation standards to dilute pollutants, increase occupant productivity and improve air quality.</t>
  </si>
  <si>
    <t>Reduce inequality within and among countries.</t>
  </si>
  <si>
    <t>- Eliminate discriminatory practices and promote an equitable culture through the implementation of policies and initiatives that promote diversity and inclusion and support individuals living with mental health conditions.
- Empower stakeholders to provide input into the project planning process and implement surveys that enable all building users to communicate their health needs.
- Foster economic inclusion by offering affordable housing.
- Increase availability and access to support services, resources and care for victims of domestic violence.</t>
  </si>
  <si>
    <t>This feature helps support Goal 3 Target 9 by creating tobacco smoke free areas, which helps to reduce deaths/illnesses from carcinogenic and other hazardous chemicals in tobacco smoke.</t>
  </si>
  <si>
    <t>Make cities and human settlements inclusive, safe, resilient and sustainable.</t>
  </si>
  <si>
    <t>- Practice sustainable remediation before, during and after construction.
- Increase access to fresh, local and seasonal fruits and vegetables.
- Incorporate acoustical planning and design practices that reduce acoustic disturbance and promote hearing accessibility for all users in a space.
- Promote disaster resilience and climate adaptation through emergency preparedness planning.
- Provide safe, inclusive access to green and public spaces and to affordable housing.</t>
  </si>
  <si>
    <t>3.a Strengthen the implementation of the World Health Organization Framework Convention on Tobacco Control in all countries, as appropriate</t>
  </si>
  <si>
    <t>This feature helps support Goal 3 Target a by creating smoke-free areas which helps to strengthen the WHO's tobacco control efforts.</t>
  </si>
  <si>
    <t>Minimizing people’s exposure to construction-related pollutants through moisture and dust management strategies, containment measures and proper equipment selection and maintenance.</t>
  </si>
  <si>
    <t>Ensure sustainable consumption and production patterns. </t>
  </si>
  <si>
    <t>- Select building materials that have been audited to restrict hazardous ingredients and minimize negative impacts on human and environmental health.
- Mitigate environmental contamination and human exposure risk by safely removing and disposing of hazardous materials, chemicals and waste.
- Promote sustainable food sourcing practices and reduce food waste through portion control.
- Reduce packaged beverage waste by providing access to high-quality drinking water.</t>
  </si>
  <si>
    <t>3.3 By 2030, end the epidemics of AIDS, tuberculosis, malaria and neglected tropical diseases and combat hepatitis, water-borne diseases and other communicable diseases</t>
  </si>
  <si>
    <t>A03-Ventilation Design</t>
  </si>
  <si>
    <t>This feature helps support Goal 3 Target 3 by requiring proper ventilation, which helps to combat airborne communicable diseases.</t>
  </si>
  <si>
    <t>Take urgent action to combat climate change and its impacts.</t>
  </si>
  <si>
    <t>- Reduce combustion-related air pollution by using low-emission heating, cooling and power generation sources.
- Establish operational plans and resources that strengthen the resilience and adaptive capacity of organizations, families and individuals in climate-related emergencies.
- Encourage participation in leading green building certification programs that prioritize environmental sustainability.
- Support resilience by providing opportunities for on-site food production.</t>
  </si>
  <si>
    <t>This feature helps support Goal 3 Target 4 by requiring proper ventilation, which helps dilute and remove hazardous chemicals in the air, such as those which contribute to sick building syndrome.</t>
  </si>
  <si>
    <t>Meeting performance-based benchmarks to further enhance indoor air quality.</t>
  </si>
  <si>
    <t>Goal 14: Life Below Water</t>
  </si>
  <si>
    <t>This feature helps support Goal 3 Target 9 by requiring proper ventilation, which helps dilute and remove hazardous chemicals in the air, such as those which contribute to sick building syndrome.</t>
  </si>
  <si>
    <t>Enhancing indoor air quality by meeting more stringent performance-based standards for particulate matter.</t>
  </si>
  <si>
    <t>Protect, restore and promote sustainable use of terrestrial ecosystems, sustainably manage forests, combat desertification, and halt and reverse land degradation and halt biodiversity loss.</t>
  </si>
  <si>
    <t>- Reduce land degradation by pursuing sustainable remediation before, during and after construction.</t>
  </si>
  <si>
    <t>A04-Construction Pollution Management</t>
  </si>
  <si>
    <t>This feature helps support Goal 3 Target 4 by requiring strategies that improve air quality within buildings under construction.</t>
  </si>
  <si>
    <t>Enhancing indoor air quality by meeting more stringent performance-based standards for volatile organic compounds.</t>
  </si>
  <si>
    <t>Promote peaceful and inclusive societies for sustainable development, provide access to justice for all and build effective, accountable and inclusive institutions at all levels.</t>
  </si>
  <si>
    <t>- Support inclusive and participatory development by facilitating collaborative dialogue between key decision-makers and the stakeholders who will be impacted by a development project.
- Promote inclusive and representative decision-making at all levels through organizational policies and programs that promote diversity, equity and inclusion.
- Integrate universal design principles to accommodate diverse needs and create a fully inclusive environment.
- Demonstrate an organizational commitment to responsible labor practices that address modern slavery risks in the supply chain.
- Increase availability and access to support services, resources and care for victims of domestic violence.</t>
  </si>
  <si>
    <t>Enhancing indoor air quality by meeting more stringent performance-based standards for carbon monoxide and ozone.</t>
  </si>
  <si>
    <t xml:space="preserve">Strengthen the means of implementation and revitalize the global partnership for sustainable development. </t>
  </si>
  <si>
    <t>- Increase the availability of high-quality and reliable data by encouraging the use of sensors and surveys to gather data on environmental quality and demographic access to health services, respectively.</t>
  </si>
  <si>
    <t>A05-Enhanced Air Quality</t>
  </si>
  <si>
    <t xml:space="preserve">Improving indoor air quality through advanced ventilation strategies to benefit human health and productivity. </t>
  </si>
  <si>
    <t>Improving air quality through advanced ventilation strategies, demand-control systems and real-time monitoring.</t>
  </si>
  <si>
    <t>A06-Enhanced Ventilation Design</t>
  </si>
  <si>
    <t>Improving air quality through advanced ventilation strategies that help to remove internally generated pollutants and enhance ventilation efficiency.</t>
  </si>
  <si>
    <t>Providing access to outdoor air and promoting a connection to the outdoor environment by enabling people to open windows during periods of acceptable outdoor air quality.</t>
  </si>
  <si>
    <t xml:space="preserve">Promoting access to outdoor air and connecting people with the outdoors via operable windows. </t>
  </si>
  <si>
    <t>A08-Air Quality Monitoring and Awareness</t>
  </si>
  <si>
    <t>This feature helps support Goal 3 Target 4 by requiring the use of air quality sensors, which helps building operators and occupants manage building systems to improve air quality.</t>
  </si>
  <si>
    <t>Notifying occupants when it is safe to open windows through regular monitoring of outdoor air quality, temperature and humidity.</t>
  </si>
  <si>
    <t>This feature helps support Goal 3 Target 9 by requiring the use of air quality sensors, which helps building operators and occupants manage building systems to improve air quality.</t>
  </si>
  <si>
    <t>Continuous monitoring and reporting of indoor air quality, including particulate matter, ozone and other pollutants, to educate and empower occupants to make data-driven decisions that improve the indoor environment.</t>
  </si>
  <si>
    <t>A09-Pollution Infiltration Management</t>
  </si>
  <si>
    <t>This feature helps support Goal 3 Target 4 by requiring strategies to minimize the infiltration of outdoor pollutants into a building's interior, which can help combat cardiovascular disease and other non-communicable diseases.</t>
  </si>
  <si>
    <t>Continuously monitoring key indoor air quality parameters with maintained sensor equipment.</t>
  </si>
  <si>
    <t>This feature helps support Goal 3 Target 9 by requiring strategies to minimize the infiltration of outdoor pollutants into a building's interior, which can help reduce illness from polluted air.</t>
  </si>
  <si>
    <t>Informing occupants of their indoor air quality by displaying measurements in high visibility areas.</t>
  </si>
  <si>
    <t>A10-Combustion Minimization</t>
  </si>
  <si>
    <t>This feature helps support Goal 3 Target 4 by requiring low-polluting heating systems and reducing vehicle idling, which combat non-communicable diseases due to high levels of carbon monoxide and other pollutants.</t>
  </si>
  <si>
    <t>Limiting the transmission of outdoor air pollutants to the indoors through building envelope and entryway design.</t>
  </si>
  <si>
    <t>This feature helps support Goal 3 Target 9 by requiring low-polluting heating systems and reducing vehicle idling to reduce carbon monoxide and other pollutants.</t>
  </si>
  <si>
    <t>Limiting airborne pollutant infiltration by implementing multiple doorway and entryway walk-off systems and requiring regular cleaning.</t>
  </si>
  <si>
    <t>A11-Source Separation</t>
  </si>
  <si>
    <t xml:space="preserve">This feature helps support Goal 3 Target 3 by requiring appropriate design &amp; ventilation of bathrooms and other potentially high humidity rooms, which helps decrease illnesses from moisture-dependent mold and mildew. </t>
  </si>
  <si>
    <t>Reducing building envelope leakage, which can allow unfiltered air indoors, by performing envelope commissioning to identify and address infiltration points.</t>
  </si>
  <si>
    <t>This feature helps support Goal 3 Target 4 by requiring appropriate ventilation of cleaning closets and other areas which could release chemicals that could contribute to cancer and other non-communicable diseases.</t>
  </si>
  <si>
    <t>Reducing combustion-related air pollution from heating, cooking and transportation sources by selecting compliant equipment and minimizing nearby automobile engine idling.</t>
  </si>
  <si>
    <t>This feature helps support Goal 3 Target 9 by requiring appropriate ventilation of copy rooms and other areas which could release ozone and other hazardous chemicals into the air.</t>
  </si>
  <si>
    <t>A12-Air Filtration</t>
  </si>
  <si>
    <t xml:space="preserve">This feature helps support Goal 3 Target 4 by requiring media filtration systems, which can reduce the risk of cardiovascular and other non-communicable diseases be reducing the amount of particulate matter in the air. </t>
  </si>
  <si>
    <t>Supporting air quality and olfactory comfort by isolating and increasing ventilation in areas with indoor pollution sources.</t>
  </si>
  <si>
    <t xml:space="preserve">This feature helps support Goal 3 Target 9 by requiring media filtration systems, which can reduce the risk of cardiovascular and other non-communicable diseases be reducing the amount of particulate matter in the air. </t>
  </si>
  <si>
    <t>A13-Enhanced Supply Air</t>
  </si>
  <si>
    <t xml:space="preserve">This feature helps support Goal 3 Target 3 by requiring enhanced quality of supply air, which can reduce the risk of communicable disease transmission. </t>
  </si>
  <si>
    <t xml:space="preserve">Reducing indoor and outdoor airborne contaminants with air filtration systems and regular filter maintenance. </t>
  </si>
  <si>
    <t xml:space="preserve">This feature helps support Goal 3 Target 4 by requiring carbon filtration systems, which can reduce the risk of non-communicable diseases such as poor lung function by removing ozone and VOCs from the air. </t>
  </si>
  <si>
    <t>This feature helps support Goal 3 Target 9 by requiring filtration and/or avoiding recirculated air, which helps dilute and remove hazardous chemicals in the air, such as those which contribute to sick building syndrome.</t>
  </si>
  <si>
    <t>Improving the quality of the indoor air supply by maximizing the supply of outdoor air or by utilizing multiple purification technologies.</t>
  </si>
  <si>
    <t>A14-Microbe and Mold Control</t>
  </si>
  <si>
    <t xml:space="preserve">This feature helps support Goal 3 Target 3 by requiring management of mold &amp; moisture in ventilation and other building systems, which helps decrease illnesses from moisture-dependent mold and mildew. </t>
  </si>
  <si>
    <t>This feature helps support Goal 3 Target 4 by requiring UV treatment of cooling coils, which helps combat mold and related mycotoxins.</t>
  </si>
  <si>
    <t xml:space="preserve">Reducing mold and microbe growth within the building's mechanical system by installing and maintaining ultraviolet lamps in heating and cooling systems. </t>
  </si>
  <si>
    <t xml:space="preserve">W01-Water Quality Indicators </t>
  </si>
  <si>
    <t>This feature helps support Goal 3 Target 3 by requiring verification of water quality through onsite testing, which helps to reduce water-borne disease risks caused by enteropathogens.</t>
  </si>
  <si>
    <t>This feature helps support Goal 3 Target 9 by requiring verification of water quality through onsite testing, which helps to address illnesses from hazardous chemicals in water.</t>
  </si>
  <si>
    <t xml:space="preserve">Meeting performance-based turbidity and coliform bacteria thresholds that indicate good water quality. </t>
  </si>
  <si>
    <t>W02-Drinking Water Quality</t>
  </si>
  <si>
    <t>This feature helps support Goal 3 Target 4 by requiring verification of water quality through onsite testing, which helps to reduce non-communicable disease risks caused by chemical contaminants in water.</t>
  </si>
  <si>
    <t>This feature helps support Goal 3 Target 9 by requiring management and monitoring of water quality, which helps to address illnesses from hazardous chemicals in water.</t>
  </si>
  <si>
    <t xml:space="preserve">Testing drinking water safety by measuring chemicals, organic contaminants and pesticides to align with health-based thresholds. </t>
  </si>
  <si>
    <t>W03-Basic Water Management</t>
  </si>
  <si>
    <t>This feature helps support Goal 3 Target 3 by requiring management of water quality, which helps to reduce water-borne disease risks caused by Legionella and enteropathogenic bacteria.</t>
  </si>
  <si>
    <t>Meeting health-based thresholds for the concentration of common contaminants and disinfectants in drinking water.</t>
  </si>
  <si>
    <t xml:space="preserve">Meeting health-based thresholds for organic contaminants and pesticides in drinking water. </t>
  </si>
  <si>
    <t>W05-Drinking Water Quality Management</t>
  </si>
  <si>
    <t xml:space="preserve">Monitoring water quality and addressing potential risks to reduce the likelihood of Legionella colonization. </t>
  </si>
  <si>
    <t>W08-Hygiene Support</t>
  </si>
  <si>
    <t>This feature helps support Goal 3 Target 3 by providing furnished bathroom facilities with proper hand washing amenities, which supports combatting hepatitis, water-borne diseases and other communicable diseases.</t>
  </si>
  <si>
    <t xml:space="preserve">Monitoring key water quality parameters on a yearly basis. </t>
  </si>
  <si>
    <t>W09β-Onsite Non-Potable Water Reuse</t>
  </si>
  <si>
    <t>This feature helps support Goal 3 Target 3 by requiring safety precautions in the management of non-potable water, which helps to reduce water-borne disease risks caused by Legionella bacteria and enteropathogens.</t>
  </si>
  <si>
    <t xml:space="preserve">Developing and implementing a plan to manage the risks of Legionella colonization. </t>
  </si>
  <si>
    <t>N01-Fruits and Vegetables</t>
  </si>
  <si>
    <t>This feature helps support Goal 3 Target 4 by requiring fruits and vegetables, which helps to address premature mortality from non-communicable diseases through prevention.</t>
  </si>
  <si>
    <t>Meeting thresholds for drinking water parameters that affect taste and appearance to promote hydration.</t>
  </si>
  <si>
    <t>N03-Refined Ingredients</t>
  </si>
  <si>
    <t>This feature helps support Goal 3 Target 4 by limiting highly-processed foods, which helps to address premature mortality from non-communicable diseases through prevention.</t>
  </si>
  <si>
    <t>N07-Nutrition Education</t>
  </si>
  <si>
    <t>This feature helps support Goal 3 Target 4 by requiring nutrition education, which helps to address premature mortality from non-communicable diseases through prevention.</t>
  </si>
  <si>
    <t xml:space="preserve">Managing water quality by testing water quality parameters to provide transparency and determine treatment needs. </t>
  </si>
  <si>
    <t>N12-Food Production</t>
  </si>
  <si>
    <t>This feature helps support Goal 3 Target 7 by supporting access to fruits and vegetables, which helps to support premature mortality from non-communicable diseases through prevention.</t>
  </si>
  <si>
    <t>Assessing and maintaining drinking water quality through regular testing and, if necessary, remediation and re-testing.</t>
  </si>
  <si>
    <t>N14β-Red and Processed Meats</t>
  </si>
  <si>
    <t>This feature helps support Goal 3 Target 4 by promoting plant-based food options, which helps to support premature mortality from non-communicable diseases through prevention.</t>
  </si>
  <si>
    <t>Providing transparency by giving people access to water quality data and information on treatment technologies used to improve water quality.</t>
  </si>
  <si>
    <t>L01-Light Exposure</t>
  </si>
  <si>
    <t>This features aligns with Goal 3 Target 4 by promoting light exposure which helps support day-night circadian rhtyhms which in turn reduces risk of diseases like cardiovascular disease, metabolic disease, certain types of cancers, and certain types of mental disorders</t>
  </si>
  <si>
    <t xml:space="preserve">Providing drinking water dispensers and committing to daily water dispenser cleaning protocols to promote hydration. </t>
  </si>
  <si>
    <t>L02-Visual Lighting Design</t>
  </si>
  <si>
    <t xml:space="preserve">This feature helps support Goal 3 Target 4 by promoting light levels that support and enhance visual acuity thus reducing falls, headaches and other symptoms of low light levels. </t>
  </si>
  <si>
    <t>L03-Circadian Lighting Design</t>
  </si>
  <si>
    <t xml:space="preserve">This features aligns with Goal 3 Target 4 by promoting light exposure which helps support day-night circadian rhythms which in turn reduces risk of diseases like cardiovascular disease, metabolic disease, certain types of cancers, and certain types of mental disorders. </t>
  </si>
  <si>
    <t xml:space="preserve">Limiting the potential for bacteria and mold growth from water infiltration, condensation and internal leaks.
</t>
  </si>
  <si>
    <t>This feature helps support Goal 3 Target 5 by promoting circadian rhythms as synchronous circadian rhythms have also been linked to addiction and the potential for impulsive decisions</t>
  </si>
  <si>
    <t xml:space="preserve">Limiting the potential for mold growth in the building by designing the building envelope to reduce water intrusion and performing air tightness testing for water vapor transfer. </t>
  </si>
  <si>
    <t>L04-Electric Light Glare Control</t>
  </si>
  <si>
    <t>This feature helps support Goal 3 Target 4 by reducing instances of glare, thus reducing headaches and migraines and increasing safety for occupant</t>
  </si>
  <si>
    <t>Managing moisture in interior spaces by protecting moisture-sensitive materials, selecting moisture-resistant materials and installing water leak control fixtures.</t>
  </si>
  <si>
    <t>L05-Daylight Design Strategies</t>
  </si>
  <si>
    <t>This feature helps support Goal 3 Target 4 by increasing exposure to daylight. Exposure to daylight has been proven to have a substantial positive impact on mental health and circadian health. Studies have associated lack of exposure to daylight with a disruption in the circadian rhythms of humans and a decrease in quality of sleep</t>
  </si>
  <si>
    <t>Limiting the potential for bacteria and mold growth within buildings from water infiltration, condensation and internal leaks by implementing a moisture management plan and inspection protocol.</t>
  </si>
  <si>
    <t>L06-Daylight Simulation</t>
  </si>
  <si>
    <t>This features aligns with Goal 3 Target 4 by promoting light exposure which helps support day-night circadian rhythms which in turn reduces risk of diseases like cardiovascular disease, metabolic disease, certain types of cancers, and certain types of mental disorders. . Exposure to daylight has been proven to have a substantial positive impact on mental health as well- leading to lower stress levels.</t>
  </si>
  <si>
    <t>Supporting hygienic hand washing practices and accommodating individuals with diverse needs through bathroom design and signage.</t>
  </si>
  <si>
    <t>L07-Visual Balance</t>
  </si>
  <si>
    <t>This feature helps support Goal 3 Target 4 by reducing instances of uncomfortable lighting environments thus supporting well-being</t>
  </si>
  <si>
    <t>Designing bathrooms to support hygiene for diverse individuals through strategies such as waste receptacles, menstrual product dispensing, accessible stalls, infant changing tables and single-person bathrooms.</t>
  </si>
  <si>
    <t>L09-Occupant Lighting Control</t>
  </si>
  <si>
    <t xml:space="preserve">Minimizing physical touchpoints in bathroom facilities by including contactless toilets, faucets, soap dispensers and entry/exit doors. </t>
  </si>
  <si>
    <t>V01-Active Buildings and Communities</t>
  </si>
  <si>
    <t>This feature helps support Goal 3 Target 4 by requiring project teams to implement one design-based optimization that supports physical activity which has a positive impact on health and well-being.</t>
  </si>
  <si>
    <t>Promoting healthy handwashing with sinks that prevent standing water, surface contamination and spillage.</t>
  </si>
  <si>
    <t xml:space="preserve">V03-Circulation Network </t>
  </si>
  <si>
    <t>This feature helps support Goal 3 Target 4 by requiring buildings to incorporate staircases that are aesthetically pleasing and visually/physically prominent, which encourages physical activity and improves health and well-being.</t>
  </si>
  <si>
    <t>W08.4 Provide Handwashing Supplies and Signage</t>
  </si>
  <si>
    <t>Providing devices, supplies and signage to improve hygiene in handwashing and hand drying practices.</t>
  </si>
  <si>
    <t>V04-Facilities for Active Occupants</t>
  </si>
  <si>
    <t>This feature helps support Goal 3 Target 4 by requiring buildings to incorporate bike parking, showers, lockers and changing rooms for active occupants and demonstrate proximate access to a cycling network, which helps promote active commuting and physical activity and support health and well-being.</t>
  </si>
  <si>
    <t>Implementing strategies for safe catchment and reuse of non-potable water, including emergency procedures, plans for routine maintenance and exposure management.</t>
  </si>
  <si>
    <t>V05-Site Planning and Selection</t>
  </si>
  <si>
    <t xml:space="preserve">This feature helps support Goal 3 Target 4 by requiring pedenstrian-friendly street design and proximate access to public transportation, which support physical activity at a community scale and supports health and well-being. </t>
  </si>
  <si>
    <t>3.6 By 2020, halve the number of global deaths and injuries from road traffic accidents</t>
  </si>
  <si>
    <t>This feature helps support Goal 3 Target 6 by requiring project teams to demonstrate pedestrian friendly amenities within the surrounding area. Pedestrian-friendly design has shown to positively impact traffic related deaths and injuries.</t>
  </si>
  <si>
    <t xml:space="preserve">Promoting healthy food choices through increased availability of fruits and vegetables. </t>
  </si>
  <si>
    <t>V06-Physical Activity Opportunities</t>
  </si>
  <si>
    <t>This feature helps support Goal 3 Target 4 by requiring diverse and inclusive physical activity programming in workplaces and schools, which has a positive impact on physical activity engagement and supports health and well-being for all populations.</t>
  </si>
  <si>
    <t>Including fruits and vegetables among available food options to encourage healthy eating habits.</t>
  </si>
  <si>
    <t>V07-Active Furnishings</t>
  </si>
  <si>
    <t>This feature helps support Goal 3 Target 4 by requiring projects to provide active workstations, which reduces sedentary behavior, increases low-intensity physical activity and supports health and well-being.</t>
  </si>
  <si>
    <t xml:space="preserve">Displaying fruits and vegetables attractively and prominently among available food options to encourage healthy food consumption. </t>
  </si>
  <si>
    <t>V08-Physical Activity Spaces and Equipment</t>
  </si>
  <si>
    <t>This feature helps support Goal 3 Target 4 by requiring projects to provide access to exercise spaces, which fosters physical activity and supports health and well-being.</t>
  </si>
  <si>
    <t xml:space="preserve"> Providing adequate nutritional labeling and information for all food and beverages sold onsite.</t>
  </si>
  <si>
    <t>V09-Physical Activity Promotion</t>
  </si>
  <si>
    <t xml:space="preserve">This feature helps support Goal 3 Target 4 by requiring projects to incentivize physical activity through comprehensive workplace wellness programs, which fosters physical activity which is a key preventative health behavior. </t>
  </si>
  <si>
    <t xml:space="preserve">Providing accurate and accessible nutrition information for food and beverage options. </t>
  </si>
  <si>
    <t>V10-Self-Monitoring</t>
  </si>
  <si>
    <t>This feature helps support Goal 3 Target 4 by requiring projects to provide occupants with wearables which have been shown to have a positive impact on health behaviors such as physical activity engagement and supports positive health behaviors.</t>
  </si>
  <si>
    <t>Providing training and protocols for foodservice staff to promote safe food preparation and providing signage to manage exposure to common food allergens.</t>
  </si>
  <si>
    <t>S02-Maximum Noise Levels</t>
  </si>
  <si>
    <t>This feature helps support Goal 3 Target 4 by requiring the reduction of internal/external noise, which can also reduce risks of adverse health effects such as increased risk of heart disease, stress, poor sleep quality, and reduction of productivity.</t>
  </si>
  <si>
    <t xml:space="preserve">Labeling high-sugar food and beverage menu items to encourage healthy food consumption. </t>
  </si>
  <si>
    <t>S07ß-Impact Noise Management</t>
  </si>
  <si>
    <t>This feature helps support Goal 3 Target 4 by requiring the reduction of impact noise, which can help to increase sleep quality and reduce potential distractions from instantaneous impacts which can be heard and felt.</t>
  </si>
  <si>
    <t xml:space="preserve">Limiting the availability of highly processed foods and refined ingredients while promoting the availability of healthier alternatives. </t>
  </si>
  <si>
    <t>S09ß-Hearing Health Conservation</t>
  </si>
  <si>
    <t xml:space="preserve">This feature helps support Goal 3 Target 4 by requiring the implementation of hearing health conservation programming, which can help significantly reduce the risk of occupational hearing loss. </t>
  </si>
  <si>
    <t>Limiting the sale of high-sugar food and beverage menu items to encourage healthy food consumption.</t>
  </si>
  <si>
    <t>X01-Material Restrictions</t>
  </si>
  <si>
    <t>This feature helps support Goal 3 Target 9 by restricting hazardous chemicals in building materials, helping to reduce the number of deaths and illnesses from hazardous chemicals.</t>
  </si>
  <si>
    <t xml:space="preserve">Promoting the sale and consumption of whole grain foods to encourage healthy food consumption. </t>
  </si>
  <si>
    <t>X02-Interior Hazardous Material Management</t>
  </si>
  <si>
    <t>This feature helps support Goal 3 Target 9 by preventing exposure to hazardous chemicals in building materials, helping to reduce the number of deaths and illnesses from these chemicals.</t>
  </si>
  <si>
    <t>Utilizing intentional advertising and messaging to encourage people to select and consume healthier food.</t>
  </si>
  <si>
    <t>X03-CCA and Lead Management</t>
  </si>
  <si>
    <t>This feature helps support Goal 3 Target 9 by reducing risks related with human exposure of potentially hazardous cleaning and disinfection products in air, soil and water, which helps to reduce the number of deaths and illnesses from water and soil contamination.</t>
  </si>
  <si>
    <t>X04-Site Remediation</t>
  </si>
  <si>
    <t xml:space="preserve">Limiting the sale of foods and beverages containing artificial ingredients to help people make healthier food choices. </t>
  </si>
  <si>
    <t>X05-Enhanced Material Restrictions</t>
  </si>
  <si>
    <t>X06-VOC Restrictions</t>
  </si>
  <si>
    <t>This feature helps support Goal 3 Target 9 by encouraging the selection of low-VOC emitting materials, which helps to reduce illnesses from air contamination.</t>
  </si>
  <si>
    <t>Utilizing appropriately sized dishware and portion-size guidance to help people make healthier food choices and reduce food waste.</t>
  </si>
  <si>
    <t>X07-Material Transparency</t>
  </si>
  <si>
    <t>This feature helps support Goal 3 Target 9 by encouraging ingredient disclosure of building materials, which helps to reduce illnesses from hazardous chemicals.</t>
  </si>
  <si>
    <t>X08-Materials Optimization</t>
  </si>
  <si>
    <t>This feature helps support Goal 3 Target 9 by encouraging the substitution of hazardous materials in building products, which helps to reduce illnesses from hazardous chemicals.</t>
  </si>
  <si>
    <t>Delivering nutrition education through demonstrations and/or workshops to encourage healthy eating habits.</t>
  </si>
  <si>
    <t>X09-Waste Management</t>
  </si>
  <si>
    <t>This feature helps support Goal 3 Target 9 by preventing exposure to hazardous chemicals in waste, helping to reduce the number of deaths and illnesses from these chemicals.</t>
  </si>
  <si>
    <t>X10-Pest Management and Pesticide Use</t>
  </si>
  <si>
    <t>This feature helps support Goal 3 Target 9 by reducing risks related with exposure and spread of pesticides in soil and water, which helps to reduce the number of deaths and illnesses from water and soil contamination.</t>
  </si>
  <si>
    <t>Providing dedicated space to take breaks and share meals to encourage mindful eating.</t>
  </si>
  <si>
    <t>X11-Cleaning Products and Protocol</t>
  </si>
  <si>
    <t>This feature helps support Goal 3 Target 4 by reducing risks related with human exposure to cleaning chemicals and excess dust and dirt, which helps to reduce morbidity from non-communicable diseases through prevention.</t>
  </si>
  <si>
    <t>This feature helps support Goal 3 Target 9 by reducing risks related with human exposure to potentially hazardous cleaning and disinfection products in air, soil and water, which helps to reduce the number of deaths and illnesses from water and soil contamination.</t>
  </si>
  <si>
    <t>Making meal selection easier for people with dietary restrictions by providing alternative food choices and labeling common food allergens.</t>
  </si>
  <si>
    <t>X12β-Contact Reduction</t>
  </si>
  <si>
    <t>This feature helps support Goal 3 Target 3 by reducing instances of contact with pathogens transmitted by air or fomites, which helps to combat communicable diseases.</t>
  </si>
  <si>
    <t>Providing alternative meal options for individuals with food allergies and/or dietary restrictions.</t>
  </si>
  <si>
    <t>M01-Mental Health Promotion</t>
  </si>
  <si>
    <t>This feature helps support Goal 3 Target 4 by requiring projects to provide mental health-related education, programming and initiatives, which helps to support and promote mental health and well-being.</t>
  </si>
  <si>
    <t>N09.2 Label Food Allergens and Intolerances</t>
  </si>
  <si>
    <t>Labeling common food allergens and intolerances in all food and beverage items to make meal selection easier for people with dietary restrictions.</t>
  </si>
  <si>
    <t>M02-Nature and Place</t>
  </si>
  <si>
    <t>This feature helps support Goal 3 Target 4 by requiring projects to support occupant connection to nature through design, which helps supports relief from stress and increased mental well-being.</t>
  </si>
  <si>
    <t>Supporting the reassembly or reheating of meals onsite with the availability of a food preparation area, storage space and other amenities.</t>
  </si>
  <si>
    <t>M03-Mental Health Services</t>
  </si>
  <si>
    <t>This feature helps support Goal 3 Target 4 by requiring projects to support access to mental health screening, services, and workplace accommodations, which helps support mental health and well-being.</t>
  </si>
  <si>
    <t>3.8 Achieve universal health coverage, including financial risk protection, access to quality essential health-care services and access to safe, effective, quality and affordable essential medicines and vaccines for all</t>
  </si>
  <si>
    <t>This feature helps support Goal 3 Target 8 by requiring projects to offer no-cost or subsidized access to mental health screenings and services, which helps to support coverage for mental health care.</t>
  </si>
  <si>
    <t>Providing organic and sustainable food and beverage options.</t>
  </si>
  <si>
    <t>M04-Mental Health Education</t>
  </si>
  <si>
    <t xml:space="preserve">This feature helps support Goal 3 Target 4 by requiring projects to offer mental health education or trainings, which helps to incease understanding of mental health and awareness of common conditions. </t>
  </si>
  <si>
    <t>M05-Stress Management</t>
  </si>
  <si>
    <t>This feature helps support Goal 3 Target 4 by requiring projects to assess and respond to causes of stress within the organization, which helps to address this key contributing factor to poor mental health.</t>
  </si>
  <si>
    <t>Providing gardening space, tools and equipment to support onsite gardening.</t>
  </si>
  <si>
    <t>M06-Restorative Opportunities</t>
  </si>
  <si>
    <t>This feature helps support Goal 3 Target 4 by requiring projects to implement policies that support a healthy work-life balance and breaks throughout the workday, which helps to address the negative health impacts of long working hours.</t>
  </si>
  <si>
    <t>M07-Restorative Spaces</t>
  </si>
  <si>
    <t xml:space="preserve">This feature helps support Goal 3 Target 4 by requiring projects to offer spaces that promote restoration, which helps to support relief and recovery from mental fatigue and stress. </t>
  </si>
  <si>
    <t>Providing local, convenient access to healthy food through transportation and distribution options.</t>
  </si>
  <si>
    <t>M08-Restorative Programming</t>
  </si>
  <si>
    <t xml:space="preserve">This feature helps support Goal 3 Target 4 by requiring projects to offer restorative programming (e.g., mindfulness meditation) to occupants, which helps to support stress management and overall mental well-being. </t>
  </si>
  <si>
    <t>M09-Enhanced Access to Nature</t>
  </si>
  <si>
    <t xml:space="preserve">This feature helps support Goal 3 Target 4 by requiring projects to support occupant connection to nature both indoors and outdoors, which helps supports relief from stress and increased mental well-being. </t>
  </si>
  <si>
    <t xml:space="preserve">Increasing access to plant-based food options to enable healthy and environmentally-friendly meal choices. </t>
  </si>
  <si>
    <t>M10-Tobacco Cessation</t>
  </si>
  <si>
    <t>This feature helps support Goal 3 Target 4 by requiring projects to support access to tobacco cessation programs and ban the sale of tobacco products, which may help promote tobacco cessation and/or influence tobacco use and reduce the prevalence of non-communicable diseases related to tobacco use.</t>
  </si>
  <si>
    <t xml:space="preserve">This feature helps support Goal 3 Target a by requiring projects to support access to tobacco cessation programs and ban the sale of tobacco products, which may promote tobacco cessation and/or influence tobacco use. </t>
  </si>
  <si>
    <t>Providing appropriate lighting for indoor areas to support circadian and psychological health.</t>
  </si>
  <si>
    <t>This feature helps support Goal 3 Target 8 by requiring projects to offer subsidized tobacco cessation resources and programs, which helps support access to affordable tobacco cessation tools.</t>
  </si>
  <si>
    <t>M11-Substance Use Services</t>
  </si>
  <si>
    <t>This feature helps support Goal 3 Target 4 by requiring projects to support access to substance use education and suppport services, which helps address the global burden of disease related to substance use and addiction.</t>
  </si>
  <si>
    <t xml:space="preserve">Providing appropriate electric lighting to support visual comfort and clarity. </t>
  </si>
  <si>
    <t>This feature helps support Goal 3 Target 5 by requiring projects to support access to substance use education and suppport services, which helps address the global burden of disease related to substance use and addiction.</t>
  </si>
  <si>
    <t>This feature helps support Goal 3 Target 8 by requiring projects to support subsidized or no-cost access to substance use and addiction resources and programs.</t>
  </si>
  <si>
    <t xml:space="preserve">Providing electric lighting that is designed with the day-night cycle in mind to support circadian and psychological health. </t>
  </si>
  <si>
    <t>C01-Health and Wellness Promotion</t>
  </si>
  <si>
    <t>This feature helps support Goal 3 Target 4 by requiring communications about health resources, programs, amenities and policies available to occupants, which nudges healthy behaviors and helps to support prevention and treatment of NCDs and promotion of mental health and well-being.</t>
  </si>
  <si>
    <t>C02-Integrative Design</t>
  </si>
  <si>
    <t>This feature helps support Goal 3 Target 4 by requiring education on primary prevention, which helps to address prevention and treatment of non-communicable diseases (NCDs) and promotion of mental health and well-being.</t>
  </si>
  <si>
    <t xml:space="preserve">Minimizing glare from electric lighting to reduce eye strain. </t>
  </si>
  <si>
    <t>3.d Strengthen the capacity of all countries, in particular developing countries, for early warning, risk reduction and management of national and global health risks</t>
  </si>
  <si>
    <t>This feature helps support Goal 3 Target d by requiring projects to create emergency management plans that include response to health emergencies (e.g., acute medical emergency, infectious disease outbreak), therefore helping to support "early warning, risk reduction and management of national and global health risks."</t>
  </si>
  <si>
    <t>C05-Enhanced Occupant Survey</t>
  </si>
  <si>
    <t>This feature helps support Goal 3 Target 4 by requiring projects to not only implement enhanced surveys but also compare pre- and post-occupancy results and respond to any issues that are flagged from survey responses, which helps to ensure all occupants have access to the health-promoting design, amenities and programming to meet their health needs and therefore helps to promote NCD prevention and support mental health and well-being.</t>
  </si>
  <si>
    <t>Developing and implementing design strategies to provide people with appropriate indoor daylight exposure.</t>
  </si>
  <si>
    <t>C06-Health Services and Benefits</t>
  </si>
  <si>
    <t>This feature helps support Goal 3 Target 4 by requiring projects to offer health benefits that include medical, dental, vision, mental health, substance use, reproductive health, access to medication/prescription, preventive screening, disease management and other services, in addition to on-demand care and sick leave, which all help to promote NCD prevention and treatment and support mental health and well-being.</t>
  </si>
  <si>
    <t>Optimizing building and spatial design to support access to natural light.</t>
  </si>
  <si>
    <t>This feature helps support Goal 3 Target 8 by requiring projects to offer health benefits at no or subsidized cost that include essential health-care services, medication, essential vaccines, and flu shots, all of which help to "achieve universal health coverage...access to quality essential health-care services and access to safe, effective, quality and affordable essential medicines and vaccines for all."</t>
  </si>
  <si>
    <t xml:space="preserve">Utilizing controllable or automated shading to adapt to changing daytime light levels and reduce glare.
</t>
  </si>
  <si>
    <t>This feature helps support Goal 3 Target 5 by requiring projects to offer health benefits at no or subsidized cost that include "substance use services," which helps to "strengthen the prevention and treatment of substance abuse."</t>
  </si>
  <si>
    <t xml:space="preserve">Demonstrating adequate indoor daylight exposure through computer simulations.
</t>
  </si>
  <si>
    <t>This feature helps support Goal 3 Target a by requiring projects to provide access to tobacco cessation programs which helps to support the WHO FCTC's goal "to protect present and future generations from the devastating health, social, environmental and economic consequences of tobacco consumption and exposure to tobacco smoke."</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</si>
  <si>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</si>
  <si>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This feature helps support Goal 3 Target b by requiring projects to offer free or subsidized essential immunizations and flu shots, helping to achieve "access to quality essential health-care services and access to safe, effective, quality and affordable essential medicines and vaccines for all."</t>
  </si>
  <si>
    <t>Creating an interior lighting environment that provides visual comfort.</t>
  </si>
  <si>
    <t>C07-Enhanced Health and Wellness Promotion</t>
  </si>
  <si>
    <t xml:space="preserve">This feature helps support Goal 3 Target 4 by requiring projects to encourage and incentivize occupants to implement and engage in healthy behaviors and health-promoting programs, which helps to address prevention and treatment of NCDs and to promote mental health and well-being. </t>
  </si>
  <si>
    <t>3.1 By 2030, reduce the global maternal mortality ratio to less than 70 per 100,000 live births</t>
  </si>
  <si>
    <t>C08-New Parent Support</t>
  </si>
  <si>
    <t>This feature helps support Goal 3 Target 1 by requiring projects to provide paid parental leave, which helps facilitate exclusive breastfeeding and according to the WHO offers extensive health benefits to mothers - including decreased rates of maternal depression and overall improved self-reported maternal health - thus helping to "reduce the global maternal mortality ratio."</t>
  </si>
  <si>
    <t>Ensuring interior light quality by accounting for color rendering and avoiding flickering.</t>
  </si>
  <si>
    <t>3.2 By 2030, end preventable deaths of newborns and children under 5 years of age, with all countries aiming to reduce neonatal mortality to at least as low as 12 per 1,000 live births and under-5 mortality to at least as low as 25 per 1,000 live births</t>
  </si>
  <si>
    <t>This feature helps support Goal 3 Target 3.2 by requiring projects to provide at least 40 weeks of collective parental leave, which research shows results in the greatest overall reduction of risk for infant mortality, thus helping to reduce preventable deaths of newborns and young children.</t>
  </si>
  <si>
    <t>Creating an interior lighting environment that contributes to the appropriate appearance of color.</t>
  </si>
  <si>
    <t>C09-New Mother Support</t>
  </si>
  <si>
    <t>This feature helps support Goal 3 Target 2 by requiring projects to provide breastfeeding resources and education, and lactation rooms, to support exclusive breastfeeding during the first six months of life, which research associates with a reduction in the risk of infections, type 2 diabetes and childhood obesity - and therefore helps to reduce risk for infant mortality.</t>
  </si>
  <si>
    <t>Minimizing the flicker of interior lights to aid visual comfort.</t>
  </si>
  <si>
    <t>This feature helps support Goal 3 Target 4 by requiring projects to provide breastfeeding resources and education that supports exclusive breastfeeding during the first six months of life, which research associates with a reduction in the risk of infections, type 2 diabetes and childhood obesity - and therefore helps to reduce mortality from NCDs.</t>
  </si>
  <si>
    <t>Implementing strategies to account for people’s personal lighting preferences and interaction with the space.</t>
  </si>
  <si>
    <t>C10-Family Support</t>
  </si>
  <si>
    <t>This feature helps support Goal 3 Target 4 by requiring projects to offer flexible leave for child, elder, or family caregiving and for bereavement, in addition to grief counseling and other support, which can help reduce employee anxiety, depression and other health risks and therefore help promote mental health and reduce health risks associated with NCDs.</t>
  </si>
  <si>
    <t>Providing controls to occupants that enable adjustments for personal preferences and comfort.</t>
  </si>
  <si>
    <t>C11-Civic Engagement</t>
  </si>
  <si>
    <t>This feature helps support Goal 3 Target 4 by requiring projects to offer free public space, which can help reduce stress, depression and chronic disease, and community programming, which helps foster social cohesion, community empowerment and collective trust - all of which helps to decrease risk of heart disease, stroke and mortality and improve physical and mental health.</t>
  </si>
  <si>
    <t>Providing access to supplemental lighting for occupants to utilize based on personal preferences and comfort.</t>
  </si>
  <si>
    <t xml:space="preserve">This feature helps support Goal 3 Target 4 by requiring projects to have a plan in place and resources available in case of an opiod overdose, which helps to address the global burden of disease related to drug overdose. </t>
  </si>
  <si>
    <t>Incorporating active design strategies to promote exercise and movement.</t>
  </si>
  <si>
    <t xml:space="preserve">This feature helps support Goal 3 Target 5 by requiring projects to have a plan in place and resources available in case of an opiod overdose, which helps to address the global burden of disease related to drug overdose. </t>
  </si>
  <si>
    <t>This feature helps support Goal 3 Target D by requiring projects to have emergency resources in place (e.g., AEDs, first aid kits) that support response to health emergencies (e.g., acute medical emergency, infectious disease outbreak), therefore helping to support "early warning, risk reduction and management of national and global health risks."</t>
  </si>
  <si>
    <t>Empowering workers to personalize and adjust their workstations to suit their bodies by providing adjustable furniture and workstation furnishings.</t>
  </si>
  <si>
    <t>This feature helps support Goal 3 Target D by requiring business continuity planning and emergency resilience strategies for any emergency situation, including health emergencies, but particularly by requiring that projects implement healthy re-entry planning for response to/recovery from health emergencies like COVID-19, which helps to strengthen the capacity for "early warning, risk reduction and management of national and global health risks."</t>
  </si>
  <si>
    <t>Supporting visual comfort by providing adjustable monitor screens and, for workstations where laptops are used, supplemental keyboards, computer mice and laptop stands.</t>
  </si>
  <si>
    <t>Ensure healthy lives and promote well-being for all at all ages</t>
  </si>
  <si>
    <t>This feature helps support Goal 3 by requiring projects to achieve certification under a leading green building rating system. Green building rating systems reduce the environmental impact of buildings, contributing to the advancement of human health and well-being.</t>
  </si>
  <si>
    <t xml:space="preserve">Enabling people to switch between sitting and standing positions through height-adjustable workstations or supplemental stands. </t>
  </si>
  <si>
    <t>Goal 4</t>
  </si>
  <si>
    <t>4.a Build and upgrade education facilities that are child, disability and gender sensitive and provide safe, non-violent, inclusive and effective learning environments for all</t>
  </si>
  <si>
    <t>This feature helps support Goal 4 Target a by providing inclusive bathroom facilities, which supports education facilities that are child, disability and gender sensitive.</t>
  </si>
  <si>
    <t>Providing workstation chairs with at least three points of adjustment to support diverse needs.</t>
  </si>
  <si>
    <t xml:space="preserve">4.a 
Build and upgrade education facilities that are child, disability and gender sensitive and provide safe, non-violent, inclusive and effective learning environments for all </t>
  </si>
  <si>
    <t xml:space="preserve">This feature helps support Goal 4 Target a by requiring light levels that allow individuals to complete tasks in the space. Studies have linked the quantity of light with learning speed and scores. The indicator for this target also highlights proportion of schools with access to electricity. </t>
  </si>
  <si>
    <t>Providing solutions such as anti-fatigue mats to support people who are required to stand at their workstations.</t>
  </si>
  <si>
    <t>S08ß-Enhanced Audio Devices</t>
  </si>
  <si>
    <t>This feature helps support Goal 4 Target a by controlling speech intelligibility via the audio devices used by teachers in the classroom helps to engage students across various hearing abilities and needs.</t>
  </si>
  <si>
    <t>Educating people on the adjustability features of their workstation furniture and the associated benefits.</t>
  </si>
  <si>
    <t>C13-Accessibility and Universal Design</t>
  </si>
  <si>
    <t>This feature helps support Goal 4 Target a by requiring education projects to utilize universal design strategies that help ensure spaces are truly accessible to all people, no matter their level of ability, helping to promote education facilities that are "disability and gender sensitive."</t>
  </si>
  <si>
    <t xml:space="preserve">Encouraging people to take the stairs and support daily movement by making staircases attractive, inviting and easy to find. </t>
  </si>
  <si>
    <t>Goal 5</t>
  </si>
  <si>
    <t>5.1 End all forms of discrimination against all women and girls everywhere</t>
  </si>
  <si>
    <t>This feature helps support Goal 5 Target 1 by promoting safe, accessible bathrooms that address womens' menstrual hygiene needs, which supports ending all forms of discrimination against all women and girls everywhere.</t>
  </si>
  <si>
    <t>Designing staircases to be attractive, appealing and pleasant to encourage use.</t>
  </si>
  <si>
    <t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t>
  </si>
  <si>
    <t>This feature helps support Goal 5 Target 6 by requiring projects to offer health benefits that include access to sexual and reproductive health services, which helps to achieve "universal access to sexual and reproductive health."</t>
  </si>
  <si>
    <t>Placing engaging signage in key areas throughout the space to encourage stair use.</t>
  </si>
  <si>
    <t>This feature helps support Goal 5 Target 1 by requiring that polices are in place that offer new parent support. In doing so, mothers are not left with the sole responsibility of care giving after becoming a new parent.</t>
  </si>
  <si>
    <t>Placing staircases in prominent locations to promote usage.</t>
  </si>
  <si>
    <t>5.4 Recognize and value unpaid care and domestic work through the provision of public services, infrastructure and social protection policies and the promotion of shared responsibility within the household and the family as nationally appropriate</t>
  </si>
  <si>
    <t xml:space="preserve">This feature helps support Goal 5 Target 4 by requiring projects to provide parental leave and support for both the primary and non-primary caregiver, which assigns value to "unpaid care and domestic work" and helps to encourage and promote "shared resonsibility within the household and the family." </t>
  </si>
  <si>
    <t xml:space="preserve">Promoting exercise through facilities that support individuals who actively commute to the workplace and/or participate in exercise during the work day. </t>
  </si>
  <si>
    <t>5.5 Ensure women’s full and effective participation and equal opportunities for leadership at all levels of decision-making in political, economic and public life</t>
  </si>
  <si>
    <t>This feature helps support Goal 5 Target 5 by requiring projects to provide parental leave for both primary and non-primary caregivers and supportive ramp-back services for employees returning from parental leave, which research shows increases female employee retention and supports longevity of women's roles in the workplace, leading to more women in leadership positions - which helps to support Indicator 5.5.2 "Proportion of women in managerial positions."</t>
  </si>
  <si>
    <t xml:space="preserve">Locating near a robust cycling network and providing onsite bike parking and maintenance tools to promote cycling. </t>
  </si>
  <si>
    <t>This feature helps support Goal 5 Target 5 by requiring projects to provide breastfeeding support and lactation rooms, which research shows increases female employee retention and supports longevity of women's roles in the workplace, leading to more women in leadership positions - which helps to support Indicator 5.5.2 "Proportion of women in managerial positions."</t>
  </si>
  <si>
    <t>Providing showers, lockers and changing facilities to support active commuting and exercise during the workday.</t>
  </si>
  <si>
    <t>This feature helps support Goal 5 Target 4 by requiring projects to offer paid time off for employees who act as caregivers to children or family members, which helps to provide social protection policies that "recognize and value unpaid care and domestic work".</t>
  </si>
  <si>
    <t xml:space="preserve">Locating in an area with access to public transit and pedestrian-friendly streets. </t>
  </si>
  <si>
    <t>This feature helps support Goal 5 Target 5 by requiring projects to encourage and help all employees or residents to vote, which helps to support "full and effective participation…at all levels of decision-making in political" life for all individuals including women.</t>
  </si>
  <si>
    <t>Locating within a pedestrian-friendly environment to encourage people to walk to and from the building.</t>
  </si>
  <si>
    <t>C12-Diversity and Inclusion</t>
  </si>
  <si>
    <t>This feature helps support Goal 5 Target 5 by requiring projects to implement a third-party or custom diversity, equity, and inclusion program that aims to enhance diversity representation at all levels, provide resources to support diverse employee groups such as women, and promote transparent hiring, pay, and evaluation processes, all of which help to provide an onramp for "women's full and effective participation and equal opportunities for leadership" and to advance Indicator 5.5.2 "Proportion of women in managerial positions."</t>
  </si>
  <si>
    <t>Locating near robust public transit services to encourage the use of public transit.</t>
  </si>
  <si>
    <t>5.2 Eliminate all forms of violence against all women and girls in the public and private spheres, including trafficking and sexual and other types of exploitation</t>
  </si>
  <si>
    <t>C18β-Support for Victims of Domestic Violence</t>
  </si>
  <si>
    <t>This feature helps support Goal 5 Target 2 by requiring projects to implement a domestic violence policy that protects victims in the workplace, helping to reduce forms of violence and exploitation against women in the private sphere.</t>
  </si>
  <si>
    <t>Increasing access to movement opportunities by offering free professional-led exercise classes throughout the week.</t>
  </si>
  <si>
    <t>Goal 6</t>
  </si>
  <si>
    <t>6.1 By 2030, achieve universal and equitable access to safe and affordable drinking water for all</t>
  </si>
  <si>
    <t>This feature helps support Goal 6 Target 1 by requiring verification of basic indicators of water quality through onsite testing, which helps to achieve universal and equitable access to safe and affordable drinking water for all.</t>
  </si>
  <si>
    <t>This feature helps support Goal 6 Target 1 by requiring verification of water quality through onsite testing, which helps to achieve universal and equitable access to safe and affordable drinking water for all.</t>
  </si>
  <si>
    <t>Providing adjustable active workstations to enable employees to alternate between seated and standing positions throughout the workday.</t>
  </si>
  <si>
    <t>This feature helps support Goal 6 Target 1 by requiring on-site testing of water quality, which helps to achieve universal and equitable access to safe and affordable drinking water for all.</t>
  </si>
  <si>
    <t>Promoting exercise through free access to exercise spaces and equipment.</t>
  </si>
  <si>
    <t>W06-Drinking Water Promotion</t>
  </si>
  <si>
    <t>This feature helps support Goal 6 Target 1 by requiring proximity of drinking water dispensers to people, which helps to promote universal and equitable access to safe and affordable drinking water for all.</t>
  </si>
  <si>
    <t xml:space="preserve">Providing free access to a nearby fitness facility to promote exercise. </t>
  </si>
  <si>
    <t>6.4 By 2030, substantially increase water-use efficiency across all sectors and ensure sustainable withdrawals and supply of freshwater to address water scarcity and substantially reduce the number of people suffering from water scarcity</t>
  </si>
  <si>
    <t>W07-Moisture Management</t>
  </si>
  <si>
    <t>This feature helps support Goal 6 Target 4 by addressing liquid water leaks, substantially increasing water-use efficiency in buildings.</t>
  </si>
  <si>
    <t xml:space="preserve">Providing free access to a nearby outdoor fitness space to promote exercise. </t>
  </si>
  <si>
    <t>6.2 By 2030, achieve access to adequate and equitable sanitation and hygiene for all and end open defecation, paying special attention to the needs of women and girls and those in vulnerable situations</t>
  </si>
  <si>
    <t>This feature helps support Goal 6 Target 2 by providing furnished bathroom facilities with proper hand washing amenities and that provide pads and/or tampons, which supports access to adequate and equitable sanitation.</t>
  </si>
  <si>
    <t>Providing a physical activity incentive program that meets individual needs to promote exercise.</t>
  </si>
  <si>
    <t>6.3 By 2030, improve water quality by reducing pollution, eliminating dumping and minimizing release of hazardous chemicals and materials, halving the proportion of untreated wastewater and substantially increasing recycling and safe reuse globally</t>
  </si>
  <si>
    <t>This feature helps support Goal 6 Target 3 by requiring safety precautions in the management of non-potable water, which helps for substantially increasing water recycling and safe reuse globally.</t>
  </si>
  <si>
    <t>7.1 By 2030, ensure universal access to affordable, reliable and modern energy services</t>
  </si>
  <si>
    <t>This feature helps support Goal 7 Target 1 by requiring the use of low-emissions heating systems, which helps to increase access to modern energy services.</t>
  </si>
  <si>
    <t>Providing wearable activity trackers to help people stay informed of their own health behaviors.</t>
  </si>
  <si>
    <t>This feature helps support Goal 7 Target 1 by ensuring that light exposure requirements are met through electric lighting if daylight feature requirements are not met</t>
  </si>
  <si>
    <t>This feature helps support Goal 7 Target 1 by requiring light levels through electric lighting. This can be used to verify the indicator 7.1.1 for proportion of population with access to electricity</t>
  </si>
  <si>
    <t>Working with a certified ergonomist to enhance well-being and comfort during the workday.</t>
  </si>
  <si>
    <t xml:space="preserve">7.3 By 2030, double the global rate of improvement in energy efficiency </t>
  </si>
  <si>
    <t xml:space="preserve">This feature helps support Goal 7 Target 3 by increasing energy efficiency in buildings by minimizing the use of electricity for lighting by requiring daylight access and exposure. Solar shading also contributes to this alignment by controlling thermal gains as required by season and thus contributing to energy efficiency for HVAC through heating/cooling. </t>
  </si>
  <si>
    <t>V11 .1 Implement an Ergonomics Program</t>
  </si>
  <si>
    <t>Providing comprehensive ergonomics programming, including task analysis, through collaboration with a professional ergonomist.</t>
  </si>
  <si>
    <t>This feature helps support Goal 7 Target 3 by increasing energy efficiency in buildings by minimizing the use of electricity for lighting by requiring daylight access and exposure</t>
  </si>
  <si>
    <t>V11 .2 Commit to Ergonomic Improvements</t>
  </si>
  <si>
    <t xml:space="preserve">Leveraging the expertise of a professional ergonomist to implement design strategies within the space that support individual ergonomic needs over time. </t>
  </si>
  <si>
    <t>Ensure access to affordable, reliable, sustainable and modern energy for all</t>
  </si>
  <si>
    <t>This feature helps support Goal 7 by requiring projects to achieve certification under a leading green building rating system. All leading green building rating systems include requirements promoting energy efficiency and environmental sustainability.</t>
  </si>
  <si>
    <t>V11 .3 Support Remote Work Ergonomics</t>
  </si>
  <si>
    <t xml:space="preserve">Tailoring ergonomics programming to address the needs of remote workers. </t>
  </si>
  <si>
    <t>Goal 8</t>
  </si>
  <si>
    <t>8.8 Protect labour rights and promote safe and secure working environments for all workers, including migrant workers, in particular women migrants, and those in precarious employment</t>
  </si>
  <si>
    <t>This feature helps support Goal 8 Target 8 by requiring light levels for the task being completed. Numerous studies link appropriate light levels to decrease in workplace accidents thus making for safe workspaces</t>
  </si>
  <si>
    <t xml:space="preserve">Providing comfortable thermal environments to the majority of people in the space. </t>
  </si>
  <si>
    <t>8.5 By 2030, achieve full and productive employment and decent work for all women and men, including for young people and persons with disabilities, and equal pay for work of equal value</t>
  </si>
  <si>
    <t>This feature helps support Goal 8 Target 5 by requiring projects to implement an inclusive hiring policy and/or wage equity policy, which help to "achieve full and productive employment and decent work for all women and men, including for young people and persons with disabilities" and to support "equal pay for work of equal value".</t>
  </si>
  <si>
    <t>Maintaining optimal temperature and humidity to support occupant well-being and comfort.</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</si>
  <si>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</si>
  <si>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C17β-Responsible Labor Practices</t>
  </si>
  <si>
    <t>This feature helps support Goal 8 Target 7 by requiring projects to assess, disclose, and address modern slavery risks - including human trafficking, the worst forms of child labor, bonded labor, traditional slavery, and forced labor - in their supply chain, which will help to eradicate these modern slavery practices by 2025.</t>
  </si>
  <si>
    <t>Conducting ongoing monitoring to ensure thermal conditions are maintained over time.</t>
  </si>
  <si>
    <t>This feature helps support Goal 8 Target 8 by requiring projects to assess, disclose, and address modern slavery risks - including human trafficking, the worst forms of child labor, bonded labor, traditional slavery, and forced labor - in their supply chain, which will help to "promote safe and secure working environments for all workers, including migrant workers, in particular women migrants, and those in precarious employment."</t>
  </si>
  <si>
    <t>Evaluating people’s perception of the thermal environment through bi-annual surveys to validate thermal comfort.</t>
  </si>
  <si>
    <t>This feature helps support Goal 8 Target 8 by promoting policies and services that offer support to victims of domestic violence in the workplace, helping to promote a "safe and secure working environment for all workers" and especially women who make up the majority of domestic violence victims.</t>
  </si>
  <si>
    <t>Goal 9</t>
  </si>
  <si>
    <t>9.5 Enhance scientific research, upgrade the technological capabilities of industrial sectors in all countries, in particular developing countries…</t>
  </si>
  <si>
    <t>This feature helps support Goal 9 Target 5 by requiring the use of air quality sensors, which helps to enhance scientific research and upgrade the technological capabilities of buildings.</t>
  </si>
  <si>
    <t xml:space="preserve">Allowing people to customize and control their thermal environment through accessible thermostats. </t>
  </si>
  <si>
    <t>9.4 By 2030, upgrade infrastructure and retrofit industries to make them sustainable, with increased resource-use efficiency and greater adoption of clean and environmentally sound technologies and industrial processes…</t>
  </si>
  <si>
    <t>This feature helps support Goal 9 Target 4 by requiring verification of water quality through onsite testing, which encourages potable water infrastructure upgrades to make them sustainable.</t>
  </si>
  <si>
    <t>This feature helps support Goal 9 Target 4 by establishing water leak control strategies and establishing mold prevention strategies in buildings, supporting infrastructure upgrades and retrofits to make them sustainable, with increased resource-use efficiency.</t>
  </si>
  <si>
    <t>Facilitating people’s thermal comfort by providing personalized comfort devices and allowing flexible dress codes.</t>
  </si>
  <si>
    <t>T06-Thermal Comfort Monitoring</t>
  </si>
  <si>
    <t>This feature helps support Goal 9 Target 5 by requiring the use of temperature and humidity sensors, which helps to enhance scientific research and upgrade the technological capabilities of buildings.</t>
  </si>
  <si>
    <t>Providing fans, adjustable thermostats, cooling chairs or other solutions to people to cool personal space.</t>
  </si>
  <si>
    <t>This feature helps support Goal 9 Target 4 by managing hazardous chemicals in existing building materials, supporting the adoption of clean and environmentally sound technologies.</t>
  </si>
  <si>
    <t>Providing heaters, blankets, adjustable thermostats or other solutions to people to heat personal space.</t>
  </si>
  <si>
    <t>This feature helps support Goal 9 Target 4 by addressiing hazardous chemicals in building renovations, supporting infrastructure upgrades and retrofit industries to make them sustainable.</t>
  </si>
  <si>
    <t>Implementing a flexible dress code that allows people to dress according to their thermal comfort preferences.</t>
  </si>
  <si>
    <t>Utilizing radiant heating and/or cooling systems to reduce dust transmission and improve ventilation and thermal comfort control.</t>
  </si>
  <si>
    <t>This feature helps support Goal 9 Target 4 by encouraging the substitution of hazardous materials in building products, which supports greater adoption of clean and environmentally sound technologies and industrial processes.</t>
  </si>
  <si>
    <t xml:space="preserve">Incorporating radiant floors, walls, ceilings and/or panels as part of the heating system to improve thermal comfort. </t>
  </si>
  <si>
    <t>This feature helps support Goal 9 Target 4 by encouraging the adoption of low-VOC emitting building materials, which supports greater adoption of clean and environmentally sound technologies and industrial processes.</t>
  </si>
  <si>
    <t xml:space="preserve">Incorporating radiant floors, walls, ceilings and/or panels as part of the cooling system to improve thermal comfort. </t>
  </si>
  <si>
    <t>This feature helps support Goal 9 Target 4 by promoting disclosure of the content of building products, which supports greater adoption of clean and environmentally sound technologies and industrial processes.</t>
  </si>
  <si>
    <t xml:space="preserve">Increasing transparency by monitoring, reporting and displaying indoor temperature and humidity. 
</t>
  </si>
  <si>
    <t>Goal 10</t>
  </si>
  <si>
    <t>10.3 Ensure equal opportunity and reduce inequalities of outcome, including by eliminating discriminatory laws, policies and practices and promoting appropriate legislation, policies and action in this regard</t>
  </si>
  <si>
    <t>This feature helps support Goal 10 Target 3 by providing an environment that is free of descrimination for visual abilities or age</t>
  </si>
  <si>
    <t xml:space="preserve">Maintaining appropriate indoor humidity levels to improve comfort and reduce mold and microbe growth. </t>
  </si>
  <si>
    <t>10.2 By 2030, empower and promote the social, economic and political inclusion of all, irrespective of age, sex, disability, race, ethnicity, origin, religion or economic or other status</t>
  </si>
  <si>
    <t>This feature helps support Goal 10 Target 2 by requiring organizations to increase outward support of mental health which helps reduce stigma and promote the inclusion of those living with mental health conditions.</t>
  </si>
  <si>
    <t>This feature helps support Goal 10 Target 2 by requiring projects to implement supportive workplace policies (Part 3), which helps support the inclusion of those living with mental health conditions.</t>
  </si>
  <si>
    <t>Providing operable windows with specific dimensions to optimize thermal comfort and allow for increased outdoor air flow.</t>
  </si>
  <si>
    <t>10.3 Ensure equal opportunity and reduce inequalities of outcome, including by eliminating discriminatory laws, policies and practices and promoting appropriate legislation, policies and action in this regard.</t>
  </si>
  <si>
    <t>This feature helps support Goal 10 Target 3 by requiring projects to implement supportive workplace policies (Part 3), which may promote a more equitable workplace environment and reduce discriminatory practices that adversely impact those living with mental health conditions.</t>
  </si>
  <si>
    <t>T08 .1 Provide Windows with Multiple Opening Modes</t>
  </si>
  <si>
    <t xml:space="preserve">This feature helps support Goal 10 Target 2 by requiring projects to educate employees and managers about mental health, which helps to reduce stigma and support the inclusion of those living with mental health conditions. </t>
  </si>
  <si>
    <t xml:space="preserve">Managing wind and temperature to provide comfortable outdoor spaces for people. </t>
  </si>
  <si>
    <t>This feature helps support Goal 10 Target 2 by projects to support access to substance use education and suppport services, which helps support the social inclusion of those suffering from addiction and other substance use conditions.</t>
  </si>
  <si>
    <t xml:space="preserve">Incorporating shading for outdoor paths, gathering spaces, parking spaces and building entrances to manage heat. </t>
  </si>
  <si>
    <t>This feature helps support Goal 10 Target 3 by requiring projects to include all key stakeholders in the project design and decisionmaking process, align project goals with specific stakeholder goals and values, and ensure that all stakeholders have knowledge of and access to the health-promoting amenities in the space, which helps to support inclusive building and organizational policies and practices and to promote equal opportunity and equitable health outcomes.</t>
  </si>
  <si>
    <t>Validating buildings do not create outdoor areas with high wind speeds.</t>
  </si>
  <si>
    <t>C04-Occupant Survey</t>
  </si>
  <si>
    <t>This feature helps support Goal 10 Target 2 by requiring projects to implement surveys open to all employees that capture data regarding whether all occupants feel that they have equal access to health-promoting design, amenities and programming in their space, which helps to "epower and promote the social" inclusion of all.</t>
  </si>
  <si>
    <t xml:space="preserve">Incorporating biophilic design principles in outdoor environments to support thermal comfort. </t>
  </si>
  <si>
    <t>This feature helps support Goal 10 Target 2 by requiring projects to implement enhanced surveys open to all employees that capture data regarding whether all occupants feel that they have equal access to health-promoting design, amenities and programming in their space, which helps to "epower and promote the social" inclusion of all.</t>
  </si>
  <si>
    <t xml:space="preserve"> Implementing a strategic plan to foster acoustical comfort indoors. </t>
  </si>
  <si>
    <t>This feature helps support Goal 10 Target 3 by requiring projects to implement a third-party or custom diversity, equity, and inclusion program that promotes equitable organizational policies and practices and so helps to eliminate discriminatory policies and practices and "ensure equal opportunity" for all individuals.</t>
  </si>
  <si>
    <t>Identifying and communicating acoustical zones to avoid scenarios where loud and quiet zones border one another and to prevent issues of acoustic disturbance.</t>
  </si>
  <si>
    <t>This feature helps support Goal 10 Target 2 by requiring projects to utilize design strategies that ensure spaces are truly accessible to all people, no matter their level of ability, helping to promote the social inclusion of all "irrespective of disability."</t>
  </si>
  <si>
    <t>Managing background noise, speech privacy, reverberation time and impact noise to support acoustical comfort.</t>
  </si>
  <si>
    <t>This feature helps support Goal 10 Target 2 by requiring projects to allocate affordable housing units, which helps to empower the economic inclusion of low-income populations by affording them enough income to participate in the economy.</t>
  </si>
  <si>
    <t>Achieving acceptable ranges of ambient background noise to prevent disruptions from HVAC, exterior noise intrusion or other noise sources.</t>
  </si>
  <si>
    <t>This feature helps support Goal 10 Target 3 by requiring projects to assess, disclose, and address modern slavery risks - including human trafficking, the worst forms of child labor, bonded labor, traditional slavery, and forced labor - in their supply chain, which will help to address Indicator 10.3.1 "Proportion of the population reporting having personally felt discriminated against or harassed within the previous 12 months on the basis of a ground of discrimination prohibited under international human rights law."</t>
  </si>
  <si>
    <t>This feature helps support Goal 10 Target 3 by requiring projects to implement a domestic violence policy that protects victims in the workplace, which will help to address Indicator 10.3.1 "Proportion of the population reporting having personally felt discriminated against or harassed within the previous 12 months on the basis of a ground of discrimination prohibited under international human rights law."</t>
  </si>
  <si>
    <t>Using walls and doors that meet acoustical standards to provide adequate sound isolation and privacy.</t>
  </si>
  <si>
    <t>11.6 By 2030, reduce the adverse per capita environmental impact of cities, including by paying special attention to air quality and municipal and other waste management</t>
  </si>
  <si>
    <t xml:space="preserve">This feature helps support Goal 11 Target 6 by requiring low-polluting heating systems and reducing vehicle idling, which helps to reduce environmental impact of cities. </t>
  </si>
  <si>
    <t xml:space="preserve">Utilizing walls and doors that provide adequate sound insulation between interior spaces to reduce noise pollution and enhance conversational privacy. </t>
  </si>
  <si>
    <t>N13-Local Food Environment</t>
  </si>
  <si>
    <t>This feature helps support Goal 11 Target 6 by supporting local food and food access, which helps to address the environmental impact of cities and buildings by reducing the carbon footprint of food supply.</t>
  </si>
  <si>
    <t>Meeting performance-based standards for sound to reduce unwanted noise transfer between spaces and enhance conversational privacy within a space.</t>
  </si>
  <si>
    <t>11.7 By 2030, provide universal access to safe, inclusive and accessible, green and public spaces, in particular for women and children, older persons and persons with disabilities</t>
  </si>
  <si>
    <t>This feature helps support Goal 11 Target 7 by promoting appropriate light levels for outdoor spaces, even for older persons. Higher light levels in public spaces has been associated with increased use and perception of safety</t>
  </si>
  <si>
    <t xml:space="preserve">Meeting performance-based standards for reverberation within spaces to support concentration, conversation and focus. </t>
  </si>
  <si>
    <t>For projects who pursue Feature V04 specifically, This feature helps support Goal 11 Target 6, which reduces the impact of individuals and communitities on the environment through design strategies that support active transportation.</t>
  </si>
  <si>
    <t>This feature helps support Goal 11 Target 6, which reduces the impact of individuals and communitities on the environment through design strategies that support active transportation and reduce reliance on vehicular travel.</t>
  </si>
  <si>
    <t>Creating spaces with sound-reducing surfaces to support privacy, focus and concentration.</t>
  </si>
  <si>
    <t>11.2 By 2030, provide access to safe, affordable, accessible and sustainable transport systems for all, improving road safety, notably by expanding public transport…</t>
  </si>
  <si>
    <t>This feature helps support Goal 11 Target 2 by requiring proximate access to public transportation.</t>
  </si>
  <si>
    <t xml:space="preserve">This feature helps support Goal 11 Target 6 by requiring walkable neighborhood design that supports utilitarian physical activity and minimizes individual and community impacts on the environment. </t>
  </si>
  <si>
    <t xml:space="preserve">Providing sound masking to support uniform speech privacy between spaces. </t>
  </si>
  <si>
    <t>This feature helps support Goal 11 Target 7 by providing access to outdoor physical activity spaces (e.g., parks) which has a positive impact on physical activity and supports health and well-being, particularly for vulnerable populations.</t>
  </si>
  <si>
    <t>Providing sound masking to increase acoustical and speech privacy between spaces.</t>
  </si>
  <si>
    <t>T09ß-Outdoor Thermal Comfort</t>
  </si>
  <si>
    <t xml:space="preserve">This feature helps support Goal 11 Target 6, by requiring building surroundings to be built in a way to mitigate urban heat island effect, one of the adverse environmental impacts of cities. </t>
  </si>
  <si>
    <t>Implementing design strategies to aid conversational privacy.</t>
  </si>
  <si>
    <t>S01-Sound Mapping</t>
  </si>
  <si>
    <t>This feature helps support Goal 11 Target 7 by requiring acoustical planning in educational settings, which can address the need for additional resources and design practices to serve those who are hard of hearing, noise sensitive, or vision impaired.</t>
  </si>
  <si>
    <t>Decreasing the transmission of impact noise between floors with appropriately rated flooring.</t>
  </si>
  <si>
    <t>This feature helps support Goal 11 Target 7 by requiring the reduction of noise levels, which can increase hearing accessibility for occupants in any given environment.</t>
  </si>
  <si>
    <t>Selecting flooring and ceiling assemblies to reduce impact noise between floors to support acoustical comfort.</t>
  </si>
  <si>
    <t>S04-Reverberation Time</t>
  </si>
  <si>
    <t>This feature helps support Goal 11 Target 7 by requiring the control of reverberant energy in a space, which can reduce the risk of vocal strain, increase speech intelligibility for listeners, and reduce overall perceived loudness in a given environment.</t>
  </si>
  <si>
    <t>Meeting performance-based thresholds for noise transmission between floors to support acoustical comfort.</t>
  </si>
  <si>
    <t>S05-Sound Reducing Surfaces</t>
  </si>
  <si>
    <t>Improving speech intelligibility and accessibility through high-performance audio technology in spaces intended for telecommunicating, instruction and public address.</t>
  </si>
  <si>
    <t>This feature helps support Goal 11 Target 7 by focusing on devices to enhance speech intelligibility and the programs responsible for managing such devices ensures more equitable spaces for all ages and hearing abilities.</t>
  </si>
  <si>
    <t>Implementing and commissioning telecommunications and AV systems to enhance speech intelligibility and hearing accessibility.</t>
  </si>
  <si>
    <t>11.3 By 2030, enhance inclusive and sustainable urbanization and capacity for participatory, integrated and sustainable human settlement planning and management in all countries</t>
  </si>
  <si>
    <t>This feature helps support Goal 11 Target 3 by remediating browfields as an alternative to develop greenfield sites, contributing to enhance inclusive and sustainable urbanization.</t>
  </si>
  <si>
    <t>Providing appropriate devices, policies and/or dedicated technical support to address individual acoustical needs.</t>
  </si>
  <si>
    <t>This feature helps support Goal 11 Target 6 by encouraging management and reduction of hazardous waste, which helps to reduce the adverse per capita environmental impact of cities.</t>
  </si>
  <si>
    <t>Implementing a hearing health conservation program for employees at risk of occupational hearing loss.</t>
  </si>
  <si>
    <t>11.7 By 2030, provide universal access to safe, inclusive and accessible, green and public spaces, in particular for women and children, older persons and persons with disabilities.</t>
  </si>
  <si>
    <t xml:space="preserve">This feature helps support Goal 11 Target 7 by requiring projects to by requiring projects to support access to nature outdoors, which may increase access to green spaces for all groups. </t>
  </si>
  <si>
    <t>This feature helps support Goal 11 Target 3 by requiring projects to utilize an inclusive, participatory project design, planning and development process, which helps support Indicator 11.3.2 "Proportion of cities with a direct participation structure of civil society in urban planning and management that operate regularly and democratically."</t>
  </si>
  <si>
    <t>Avoiding the introduction of hazardous building materials such as asbestos, mercury and lead in new construction or renovations.</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</si>
  <si>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</si>
  <si>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This feature helps support Goal 11 Target b by requiring projects to establish plans that promotes emergency preparedness for various natural disasters, helping to support "resilience to disasters" including "adaptation to climate change" and helping to address Indicator 11.b.2 "Number of countries with national and local disaster risk reduction strategies".</t>
  </si>
  <si>
    <t>Avoiding the introduction of asbestos-containing building materials to reduce asbestos exposure risk.</t>
  </si>
  <si>
    <t>This feature helps support Goal 11 Target 7 by requiring projects to offer a community space open to the public at no cost, which helps to "provide universal access to safe, inclusive and accessible, green and public spaces."</t>
  </si>
  <si>
    <t>Avoiding the introduction of mercury in electronic equipment and light bulbs beyond low thresholds to reduce mercury exposure risk.</t>
  </si>
  <si>
    <t>This feature helps support Goal 11 Target 7 by requiring projects to utilize universal design strategies that help ensure spaces are truly accessible to all people, no matter their level of ability, helping to "provide universal access to safe, inclusive and accessible, green and public spaces...[for] persons with disabilities."</t>
  </si>
  <si>
    <t>Selecting paints and electronics with low or no added lead, as well as drinking water pipes that are certified to not leach lead to reduce lead exposure risk.</t>
  </si>
  <si>
    <t>11.1 By 2030, ensure access for all to adequate, safe and affordable housing and basic services and upgrade slums</t>
  </si>
  <si>
    <t>This feature helps support Goal 11 Target 1 by requiring projects to allocate "adequate, safe and affordable housing units."</t>
  </si>
  <si>
    <t>Managing risks of asbestos, lead and polychlorinated biphenyl exposure from past construction in existing buildings.</t>
  </si>
  <si>
    <t>Make cities and human settlements inclusive, safe, resilient and sustainable</t>
  </si>
  <si>
    <t>This feature helps support Goal 7 by requiring projects to achieve certification under a leading green building rating system. All leading green building rating systems include requirements promoting energy efficiency and sustainability.</t>
  </si>
  <si>
    <t>Assessing the site for asbestos and implementing an action plan to remediate any present asbestos.</t>
  </si>
  <si>
    <t>Goal 12</t>
  </si>
  <si>
    <t>12.5 By 2030, substantially reduce waste generation through prevention, reduction, recycling and reuse</t>
  </si>
  <si>
    <t>W04-Enhanced Water Quality</t>
  </si>
  <si>
    <t>This feature helps support Goal 12 Target 5 by requiring verification of taste attributes in potable water through onsite testing, which helps to reduce waste generation from single use bottle water and other packaged beverages.</t>
  </si>
  <si>
    <t xml:space="preserve">Assessing the site for lead paint and implementing an action plan to remediate any present lead paint. </t>
  </si>
  <si>
    <t>This feature helps support Goal 12 Target 5 by requiring proximity of drinking water dispensers to people, which helps to reduce waste generation from single use bottle water and other packaged beverages.</t>
  </si>
  <si>
    <t>Inspecting the site for potentially disturbed PCB-containing materials and implementing an action plan to manage their safe removal and disposal.</t>
  </si>
  <si>
    <t>12.3 By 2030, halve per capita global food waste at the retail and consumer levels and reduce food losses along production and supply chains, including post-harvest losses</t>
  </si>
  <si>
    <t>N06-Portion Sizes</t>
  </si>
  <si>
    <t>This feature helps support Goal 12 Target 3 by promoting appropriate portion sizes, which helps to reduce food waste at the consumer level.</t>
  </si>
  <si>
    <t>Managing risks of exposure to lead and/or chromate copper arsenate (CCA) and its leaching byproducts in outdoor structures, soils, and turf.</t>
  </si>
  <si>
    <t>12.7 Promote public procurement practices that are sustainable, in accordance with national policies and priorities</t>
  </si>
  <si>
    <t>This feature helps support Goal 12 Target 7 by promoting sustainable food sourcing practices, which helps to achieve sustainable procurement practices.</t>
  </si>
  <si>
    <t xml:space="preserve">Assessing the site for wood material containing CCA and implementing an action plan to dispose of or treat any affected wood. </t>
  </si>
  <si>
    <t>12.4 By 2020, achieve the environmentally sound management of chemicals and all wastes throughout their life cycle, in accordance with agreed international frameworks…</t>
  </si>
  <si>
    <t>This feature helps support Goal 12 Target 4 by restricting hazardous chemicals in building materials, supporting the sound management of chemicals.</t>
  </si>
  <si>
    <t xml:space="preserve">Reducing lead levels in soils, turf and outdoor paint. </t>
  </si>
  <si>
    <t>This feature helps support Goal 12 Target 4 by removing and safely disposing existing hazardous chemicals present in building materials, supporting the sound management of chemicals.</t>
  </si>
  <si>
    <t xml:space="preserve">Assessing and mitigating site hazards and risks associated with the development of presumably contaminated sites. </t>
  </si>
  <si>
    <t>This feature helps support Goal 12 Target 4 by encouraging the substitution of hazardous materials in building products, which supports greater adoption of clean and environmentally sound technologies and industrial processes.</t>
  </si>
  <si>
    <t xml:space="preserve">Restricting the presence of chemicals known or suspected of causing harm to humans in common building products. </t>
  </si>
  <si>
    <t>This feature helps support Goal 12 Target 4 by encouraging visibility of the chemical composition of building products, which supports the environmentally sound management of chemicals and all wastes throughout their life cycle.</t>
  </si>
  <si>
    <t>Installing furniture, furnishings and electronics that do not contain chemical classes that may pose an exposure risk to people.</t>
  </si>
  <si>
    <t>This feature helps support Goal 12 Target 4 by encouraging the adoption of products optimized to minimize harm to humans and to the environment, which supports the environmentally sound management of chemicals and all wastes throughout their life cycle.</t>
  </si>
  <si>
    <t>Installing insulation, flooring, interior ceilings and wall panels that do not contain chemical classes that may pose an exposure risk to people.</t>
  </si>
  <si>
    <t>This feature helps support Goal 12 Target 4 by encouraging the sound handling and reduction of hazardous waste, which helps to achieve the environmentally sound management of chemicals and all wastes throughout their life cycle.</t>
  </si>
  <si>
    <t xml:space="preserve">Minimizing the presence of volatile organic compounds (VOCs) in indoor air through material and equipment selections. </t>
  </si>
  <si>
    <t>13.3 Improve education, awareness-raising and human and institutional capacity on climate change mitigation, adaptation, impact reduction and early warning</t>
  </si>
  <si>
    <t>This feature helps support Goal 13 Target 3 by requiring projects to utilize low-emission combustion products or eliminate combustion-based products entirely, which helps to reduce the building's impact on climate change.</t>
  </si>
  <si>
    <t xml:space="preserve">Applying paints, varnishes, adhesives, sealants and coatings that have met health-based thresholds for content and emissions of volatile organic compounds. </t>
  </si>
  <si>
    <t>13.1 Strengthen resilience and adaptive capacity to climate-related hazards and natural disasters in all countries</t>
  </si>
  <si>
    <t>This feature helps support Goal 13 Target 1 by requiring on-site food production, which helps to support resilience and adaptive capacity to climate-related hazards and natural disasters.</t>
  </si>
  <si>
    <t>Utilizing furniture, architectural and interior products that emit low or no amounts of volatile organic compounds.</t>
  </si>
  <si>
    <t>This feature helps support Goal 13 Target 1 by requiring projects to establish emergency preparedness plans for natural hazards (e.g. tornado, flood, wildfire, earthquake, heatwave) which helps to "strengthen resilience and adaptive capacity to a variety of natural disasters."</t>
  </si>
  <si>
    <t xml:space="preserve">Helping people make informed decisions by choosing building products that list chemical ingredients. </t>
  </si>
  <si>
    <t>This feature helps support Goal 13 Target 1 by requiring projects to establish emergency resilience resources, business continuity plans, and healthy re-entry plans for emergencies that may include natural disasters and therefore helps to "strengthen resilience and adaptive capacity to climate-related hazards and natural disasters."</t>
  </si>
  <si>
    <t>Selecting products with disclosed ingredients lists that empower partners and customers to make informed decisions.</t>
  </si>
  <si>
    <t>This feature helps support Goal 13 Target 3 by requiring projects to establish emergency resilience resources, business continuity plans, and healthy re-entry plans for emergencies that may include natural disasters and therefore helps to strengthen "human and institutional capacity on climate change mitigation, adaptation, impact reduction and early warning".</t>
  </si>
  <si>
    <t xml:space="preserve">Selecting products with more detailed, publicly available ingredient disclosure to improve supply chain transparency. </t>
  </si>
  <si>
    <t>Take urgent action to combat climate change and its impacts</t>
  </si>
  <si>
    <t>This feature helps support Goal 13 by requiring projects to achieve certification under a leading green building rating system. All leading green building rating systems promote and advance urgent action to combat climate change and its impacts.</t>
  </si>
  <si>
    <t xml:space="preserve">Selecting products with disclosed ingredients verified by a third party to enhance trust and transparency. </t>
  </si>
  <si>
    <t>Goal 15</t>
  </si>
  <si>
    <t>15.3 By 2030, combat desertification, restore degraded land and soil, including land affected by desertification, drought and floods, and strive to achieve a land degradation-neutral world</t>
  </si>
  <si>
    <t>This feature helps support Goal 15 Target 3 by remediating sites, which helps to to reduce the number of deaths and illnesses from soil contamination.</t>
  </si>
  <si>
    <t>Selecting building materials that exclude certain chemicals to reduce possible impacts on human and environmental health.</t>
  </si>
  <si>
    <t>Goal 16</t>
  </si>
  <si>
    <t>16.7 Ensure responsive, inclusive, participatory and representative decision-making at all levels</t>
  </si>
  <si>
    <t>This feature helps support Goal 16 Target 7 by requiring projects to ensure all key stakeholders, and the interests or groups they represent, have the opportunity to participate in decisionmaking at all points in the project design and development process, which helps support Indicator 16.7.2 "Proportion of population who believe decision-making is inclusive and responsive, by sex, age, disability and population group."</t>
  </si>
  <si>
    <t xml:space="preserve">Selecting products that do not contain potentially hazardous chemicals, as listed by leading authoritative organizations. </t>
  </si>
  <si>
    <t>This feature helps support Goal 16 Target 7 by requiring projects to address any unmet satisfaction thresholds and facilitate more in-depth focus groups, enabling all occupants to be heard in decisionmaking about amenities, policies, initiatives, and design in their space, which helps to support Indicator 16.7.2 "Proportion of population who believe decision-making is inclusive and responsive, by sex, age, disability and population group."</t>
  </si>
  <si>
    <t>Selecting products certified to meet strict guidelines for chemical composition, manufacturing and environmental impact.</t>
  </si>
  <si>
    <t>This feature helps support Goal 16 Target 7 by requiring projects to implement a third-party or custom diversity, equity, and inclusion program that aims to enhance diversity representation at all levels and promote transparent hiring, pay, and evaluation processes, all of which help to ensure inclusive, participatory and representative decision-making at all levels and help to achieve the Indicator 16.7.2 "Proportion of population who believe decision-making is inclusive and responsive, by sex, age, disability and population group."</t>
  </si>
  <si>
    <t xml:space="preserve">Executing a waste management plan that reduces potentially hazardous waste and establishes protocols for handling and disposing of hazardous waste. </t>
  </si>
  <si>
    <t>16.b Promote and enforce non-discriminatory laws and policies for sustainable development</t>
  </si>
  <si>
    <t>This feature helps support Goal 16 Target b by requiring projects to utilize universal design strategies that help ensure spaces are truly accessible to all people, no matter their level of ability, helping to promote "non-discriminatory policies."</t>
  </si>
  <si>
    <t>This feature helps support Goal 16 Target b by requiring projects to assess, disclose, and address modern slavery risks - including human trafficking, the worst forms of child labor, bonded labor, traditional slavery, and forced labor - in their supply chain, which will help to address Indicator 16.b.1 "Proportion of the population reporting having personally felt discriminated against or harassed within the previous 12 months on the basis of a ground of discrimination prohibited under international human rights law."</t>
  </si>
  <si>
    <t>Implementing integrated pest management principles that favor the use of non-toxic and less hazardous pest control methods to reduce exposure to pesticides.</t>
  </si>
  <si>
    <t>This feature helps support Goal 16 Target b by requiring projects to implement a domestic violence policy that protects victims in the workplace,which will help to address Indicator 16.b.1 "Proportion of the population reporting having personally felt discriminated against or harassed within the previous 12 months on the basis of a ground of discrimination prohibited under international human rights law."</t>
  </si>
  <si>
    <t>Goal 17</t>
  </si>
  <si>
    <t>17.18 By 2020, enhance capacity-building support to developing countries, including for least developed countries and small island developing States, to increase significantly the availability of high-quality…</t>
  </si>
  <si>
    <t>This feature helps support Goal 17 Target 18 by requiring the use of air quality sensors, which helps to increase significantly the availability of high-quality, timely and reliable data related to other SDG indicators, such as 11.6.2.</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</si>
  <si>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</si>
  <si>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This feature helps support Goal 17 Target 18 by requiring projects to collect high-quality data related to health and well-being by demographic, which helps to increase the availability of disaggregated "high-quality, timely and reliable data" related to other SDG indicators such as 3.8.1,"coverage of essential health services."</t>
  </si>
  <si>
    <t>Implementing a cleaning plan that includes protocols about selecting products, utilizing personal protective equipment, following safe disposal practices, cleaning frequency and responding to hazards.</t>
  </si>
  <si>
    <t>Selecting cleaning products compliant with low-hazard materials requirements to reduce respiratory and skin exposure to unwanted chemicals.</t>
  </si>
  <si>
    <t>Reducing human contact with respiratory particles and surfaces that may carry pathogens.</t>
  </si>
  <si>
    <t xml:space="preserve">Implementing protocols such as circulation strategies, distancing policies and occupancy limit restrictions to reduce exposure to respiratory disease during periods of higher transmission. </t>
  </si>
  <si>
    <t xml:space="preserve">Providing hands-free options where possible and establishing safety rules for shared tools and devices to support hand hygiene near high-touch surfaces. </t>
  </si>
  <si>
    <t>Providing mental health and well-being programs, policies and resources.</t>
  </si>
  <si>
    <t>Using design elements that celebrate nature and the unique identity of the space.</t>
  </si>
  <si>
    <t xml:space="preserve">Integrating materials, views and elements of nature throughout the space. </t>
  </si>
  <si>
    <t>Incorporating design elements that celebrate culture, place and art.</t>
  </si>
  <si>
    <t xml:space="preserve">Improving access to mental health services through workplace programs and accommodations. </t>
  </si>
  <si>
    <t>Offering confidential mental health screenings that provide feedback and/or guidance.</t>
  </si>
  <si>
    <t xml:space="preserve">Providing accessible mental health services, resources, and communications to promote access to care. </t>
  </si>
  <si>
    <t>Providing sick leave, interpersonal support, schedule flexibility and a physical environment that is accommodating to individual needs.</t>
  </si>
  <si>
    <t xml:space="preserve">Offering mental health services and resources, including counseling, psychological first aid and information about available benefits. </t>
  </si>
  <si>
    <t xml:space="preserve">Helping people better understand how to manage their own mental health and support others. </t>
  </si>
  <si>
    <t>Promoting mental health awareness and knowledge through twice annual training.</t>
  </si>
  <si>
    <t>Providing annual training to build capacity among managers to support employee mental health.</t>
  </si>
  <si>
    <t>Identifying opportunities to combat employee stress and developing a stress management plan with clear steps for implementation.</t>
  </si>
  <si>
    <t xml:space="preserve">Providing opportunities for employees to restore and recharge during the workday to encourage a healthy balance between work and personal time. </t>
  </si>
  <si>
    <t xml:space="preserve">Maintaining and communicating appropriate working hours and providing sufficient paid time off for employees. </t>
  </si>
  <si>
    <t xml:space="preserve">Providing employees with rest or break times and empowering employees to use provided restorative spaces during their work shifts. </t>
  </si>
  <si>
    <t>Providing a restorative space with relaxing elements to encourage relief from mental fatigue and stress.</t>
  </si>
  <si>
    <t>Offering accessible and varied mindfulness training, programming and/or offerings to promote opportunities for restoration.</t>
  </si>
  <si>
    <t xml:space="preserve"> Incorporating natural elements through interior and exterior design and providing access to the outdoors to help people connect with nature.</t>
  </si>
  <si>
    <t xml:space="preserve">Incorporating nature in the indoor environment and connecting people to natural elements through varied design strategies. </t>
  </si>
  <si>
    <t>Providing access to natural elements in outdoor spaces to encourage people to spend time outside.</t>
  </si>
  <si>
    <t xml:space="preserve">Restricting the sale and marketing of tobacco products onsite and supporting employee access to smoking cessation resources. </t>
  </si>
  <si>
    <t xml:space="preserve">Providing supportive resources to help people quit using tobacco. </t>
  </si>
  <si>
    <t xml:space="preserve">Prohibiting the sale and advertising of tobacco products in onsite retail environments. </t>
  </si>
  <si>
    <t>Establishing clear workplace policies on drug and alcohol use, providing education on substance use and addiction and supporting access to substance use services.</t>
  </si>
  <si>
    <t>Providing regular, accessible training on substance abuse response and management to help employees make healthy choices and respond to high-risk situations.</t>
  </si>
  <si>
    <t>Providing access to mental health and substance abuse programs and resources.</t>
  </si>
  <si>
    <t>Administering a guide to communicate how the established WELL features impact health and well-being through building design, operations and policies.</t>
  </si>
  <si>
    <t>Facilitating an inclusive, collaborative planning and orientation process to promote buy-in for WELL’s health and well-being goals.</t>
  </si>
  <si>
    <t xml:space="preserve">Facilitating discussion with key stakeholders to address goals related to health, well-being, social justice, equity, environment and sustainability. </t>
  </si>
  <si>
    <t xml:space="preserve">Establishing a clear, collaborative and relevant health-oriented mission to align all stakeholders. </t>
  </si>
  <si>
    <t>Assessing risk and creating an emergency management plan to help people prepare for and respond to emergency situations.</t>
  </si>
  <si>
    <t>Gaining insight into key performance metrics by using a third-party survey to collect feedback from people on their health, well-being and satisfaction with their environment.</t>
  </si>
  <si>
    <t xml:space="preserve">Selecting the most appropriate way to collect occupant feedback regarding health, well-being and satisfaction with the environment. </t>
  </si>
  <si>
    <t>Distributing a feedback survey, collecting response data and reporting results on an annual basis.</t>
  </si>
  <si>
    <t xml:space="preserve"> Conducting a survey with questions created to comprehensively evaluate and respond to people’s self-reported health and well-being experiences. </t>
  </si>
  <si>
    <t xml:space="preserve">Working with a third-party survey provider to garner insights about people’s experience, as well as to collect key health and well-being metrics. </t>
  </si>
  <si>
    <t xml:space="preserve">Comparing results, including key health and well-being metrics, from surveys deployed before and after implementing WELL. </t>
  </si>
  <si>
    <t>Creating a strategic plan to address opportunities for improving survey-reported satisfaction levels.</t>
  </si>
  <si>
    <t>Conducting and reporting annual interviews, focus groups and/or observations to complement survey analysis and enhance insight data.</t>
  </si>
  <si>
    <t>Promoting a culture of health by providing access to essential on-demand health services, paid sick leave and seasonal immunizations.</t>
  </si>
  <si>
    <t>Providing access to free immunizations and a health benefits plan that includes essential health services, screenings and assessments.</t>
  </si>
  <si>
    <t>Providing convenient access to free health services onsite or nearby.</t>
  </si>
  <si>
    <t>Encouraging employees to stay-at-home when sick and providing short-term and long-term sick leave to prioritize health.</t>
  </si>
  <si>
    <t>C06.4 Support Community Immunity</t>
  </si>
  <si>
    <t xml:space="preserve">Identifying relevant immunizations and implementing a plan to distribute free immunizations. </t>
  </si>
  <si>
    <t>C06.5 Provide Enhanced Health Benefits</t>
  </si>
  <si>
    <t>Providing robust health benefits for employees and their dependents.</t>
  </si>
  <si>
    <t>Fostering a culture of employee health and well-being by creating formal leadership for health and well-being promotion efforts.</t>
  </si>
  <si>
    <t xml:space="preserve">Identifying a health promotion group and utilizing regular employee communications to promote health-based resources. </t>
  </si>
  <si>
    <t>Appointing an executive-level leader (e.g., Chief Wellness Officer) to drive a culture of health through strategies that promote employee health and well-being.</t>
  </si>
  <si>
    <t>Providing primary and non-primary caregivers paid parental leave and supportive resources for returning from leave.</t>
  </si>
  <si>
    <t xml:space="preserve"> Providing spaces, amenities, policies and resources to help employees who are breastfeeding. </t>
  </si>
  <si>
    <t>Instituting policies and providing resources to facilitate breastfeeding.</t>
  </si>
  <si>
    <t>Providing a dedicated lactation room with sufficient space, equipment and amenities to employees who are breastfeeding.</t>
  </si>
  <si>
    <t>Promoting work-life balance by offering policies and programs for working parents and caregivers to receive childcare and family leave</t>
  </si>
  <si>
    <t>Providing access to childcare and/or supportive policies to meet the needs of working parents and caregivers.</t>
  </si>
  <si>
    <t>Providing paid leave policies to maximize flexibility for caregivers</t>
  </si>
  <si>
    <t>Providing bereavement support, including resources about grief and policies for paid leave.</t>
  </si>
  <si>
    <t>Demonstrating a commitment to civic life through charitable activities, designated public spaces and community engagement programs.</t>
  </si>
  <si>
    <t>Providing time off, charitable contribution matching and/or a community engagement program to encourage community engagement.</t>
  </si>
  <si>
    <t>Providing designated outdoor space or designated meeting spaces or designated meeting areas for public community engagement events.</t>
  </si>
  <si>
    <t>Promoting equitable, people-first places through policies and initiatives that address diversity, equity and inclusion.</t>
  </si>
  <si>
    <t>Designing with diverse accessibility needs in mind and integrating universal design principles that support physical access, developmental and intellectual health, wayfinding, operations, technology and safety.</t>
  </si>
  <si>
    <t xml:space="preserve"> Offering medical and emergency resources, coordinating with emergency response teams and providing emergency response training.</t>
  </si>
  <si>
    <t>Providing emergency response resources and training on the location and proper usage of resources.</t>
  </si>
  <si>
    <t>Providing opioid response resources and conducting regular opioid emergency training.</t>
  </si>
  <si>
    <t xml:space="preserve"> Developing a business continuity plan for critical business functions, establishing a re-entry plan after an emergency and offering supportive resources to facilitate emergency resilience and recovery.</t>
  </si>
  <si>
    <t>Implementing a business continuity plan to manage the organization’s critical functions, business impacts, roles and responsibilities and remote work readiness in case of emergency.</t>
  </si>
  <si>
    <t>Providing education about emergency assistance funds and/or designated emergency spaces that support health and well-being during and after emergencies.</t>
  </si>
  <si>
    <t>Establishing a post-emergency re-entry plan that prioritizes people’s health and safety.</t>
  </si>
  <si>
    <t xml:space="preserve">Requiring facial coverings, proof of vaccination, and/or negative diagnostic test results for people to enter a space in areas at risk for infectious respiratory disease transmission.
</t>
  </si>
  <si>
    <t xml:space="preserve">Designating healthy-, affordable-, tenure-blind (i.e., units that are visually and functionally similar to other market-rate units) housing units to reduce housing costs and support tenant needs.
</t>
  </si>
  <si>
    <t xml:space="preserve">Disclosing unfair labor practices in operations and the supply chain to address issues of modern slavery. </t>
  </si>
  <si>
    <t>Assessing structure, operations and the supply chain to help people evaluate and report potential risks with operations and suppliers.</t>
  </si>
  <si>
    <t>Establishing, tracking and meeting targets informed by ethical labor principles to address modern slavery in the supply chain.</t>
  </si>
  <si>
    <t xml:space="preserve">Implementing policies to support victims of domestic violence and educating employees on available resources. </t>
  </si>
  <si>
    <t>C19 Establish Education and Support</t>
  </si>
  <si>
    <t xml:space="preserve">Empowering educational achievement and professional development through tuition support and/or mentorship or sponsorship programs.
</t>
  </si>
  <si>
    <t>C20 Historical Acknowledgement</t>
  </si>
  <si>
    <t>Identifying, acknowledging and implementing a co-created plan to support historically marginalized or colonized communities.</t>
  </si>
  <si>
    <t>Implementing a novel health and well-being strategy or achieving more than 12 points in one or more concepts.</t>
  </si>
  <si>
    <t>I01.1 - I01.10 Propose Innovation</t>
  </si>
  <si>
    <t>Engaging a person with a WELL Accredited Professional credential to support the implementation of WELL.</t>
  </si>
  <si>
    <t>Highlighting WELL features that were pursued for Certification or a Rating via free, public tours and developing educational resources to showcase the impact of WELL.</t>
  </si>
  <si>
    <t>Achieving a third-party health and well-being program showing a broader commitment to people-first places.</t>
  </si>
  <si>
    <t xml:space="preserve">Achieving a green building program showing a broader commitment to people and planetary health. </t>
  </si>
  <si>
    <t>Contributing to progress toward carbon neutrality by setting emission reduction targets and assessing and disclosing carbon emissions.</t>
  </si>
  <si>
    <t xml:space="preserve">Analyzing, auditing and reporting data on carbon emissions according to industry best practices. </t>
  </si>
  <si>
    <t>Identifying and committing to a science-backed target for carbon emission reduction across the organization.</t>
  </si>
  <si>
    <t>Demonstrating that carbon reduction goals have been met.</t>
  </si>
  <si>
    <t xml:space="preserve">Obtaining third-party carbon neutral certification or offsetting carbon emissions through carbon credits. </t>
  </si>
  <si>
    <t>WELL Feature</t>
  </si>
  <si>
    <t>COMMUNITY</t>
  </si>
  <si>
    <t>LIGHT</t>
  </si>
  <si>
    <t>MIND</t>
  </si>
  <si>
    <t>AIR</t>
  </si>
  <si>
    <t>NOURISHMENT</t>
  </si>
  <si>
    <t>MOVEMENT</t>
  </si>
  <si>
    <t>THERMAL COMFORT</t>
  </si>
  <si>
    <t>SOUND</t>
  </si>
  <si>
    <t>MATERIALS</t>
  </si>
  <si>
    <t>Innovations</t>
  </si>
  <si>
    <t>WATER</t>
  </si>
  <si>
    <t>A07-Operable Windows</t>
  </si>
  <si>
    <t>None</t>
  </si>
  <si>
    <t>Upon thorough consideration, it does not appear that this feature links to the SDGs.</t>
  </si>
  <si>
    <t>N02-Nutritional Transparency</t>
  </si>
  <si>
    <t>N04-Food Advertising</t>
  </si>
  <si>
    <t>N05-Artificial Ingredients</t>
  </si>
  <si>
    <t>N08-Mindful Eating</t>
  </si>
  <si>
    <t>N09-Special Diets</t>
  </si>
  <si>
    <t>N10-Food Preparation</t>
  </si>
  <si>
    <t>L08-Electric Light Quality</t>
  </si>
  <si>
    <t>V02-Ergonomic Workstation Design</t>
  </si>
  <si>
    <t>V11β-Ergonomics Programming</t>
  </si>
  <si>
    <t>T01-Thermal Performance</t>
  </si>
  <si>
    <t>T02-Verified Thermal Comfort</t>
  </si>
  <si>
    <t>T03-Thermal Zoning</t>
  </si>
  <si>
    <t>T04-Individual Thermal Control</t>
  </si>
  <si>
    <t>T05-Radiant Thermal Comfort</t>
  </si>
  <si>
    <t>T07-Humidity Control</t>
  </si>
  <si>
    <t>T08ß-Enhanced Operable Windows</t>
  </si>
  <si>
    <t>S03-Sound Barriers</t>
  </si>
  <si>
    <t>S06-Minimum Background Sound</t>
  </si>
  <si>
    <t>I02 WELL AP</t>
  </si>
  <si>
    <t>I04 Gateways to Wellness</t>
  </si>
  <si>
    <t>This feature helps support Goal 13 Target 3 by requiring projects to create plans for "communication to building occupants, including occupant training on the emergency management plan and practice drills," which helps to "improve education, awareness-raising and human and institutional capacity on climate change mitigation, adaptation, impact reduction and early warning."</t>
  </si>
  <si>
    <r>
      <t xml:space="preserve">Use the information in the Summary tab to summarize your organization's progress against the SDGs. The information in this tab can be used directly in organizational reporting, highlighting the progress your organization has made against the SDGs through WELL achievements.
The </t>
    </r>
    <r>
      <rPr>
        <b/>
        <sz val="12"/>
        <color rgb="FF000000"/>
        <rFont val="Arial"/>
        <family val="2"/>
      </rPr>
      <t xml:space="preserve">Summary </t>
    </r>
    <r>
      <rPr>
        <sz val="12"/>
        <color rgb="FF000000"/>
        <rFont val="Arial"/>
        <family val="2"/>
      </rPr>
      <t xml:space="preserve">tab includes information on the number of SDGs aligned to achieved WELL strategies, which specific SDGs are aligned to these WELL achievements, and information to describe SDG alignments with WELL. This tab remains blank by default, and the information will auto-populate based on "achieved" responses entered in the </t>
    </r>
    <r>
      <rPr>
        <b/>
        <sz val="12"/>
        <color rgb="FF000000"/>
        <rFont val="Arial"/>
        <family val="2"/>
      </rPr>
      <t xml:space="preserve">WELL | SDGs Alignment </t>
    </r>
    <r>
      <rPr>
        <sz val="12"/>
        <color rgb="FF000000"/>
        <rFont val="Arial"/>
        <family val="2"/>
      </rPr>
      <t xml:space="preserve">tab. </t>
    </r>
  </si>
  <si>
    <r>
      <t>Navigate to the</t>
    </r>
    <r>
      <rPr>
        <b/>
        <sz val="12"/>
        <color rgb="FF000000"/>
        <rFont val="Arial"/>
        <family val="2"/>
      </rPr>
      <t xml:space="preserve"> Content and Reporting</t>
    </r>
    <r>
      <rPr>
        <sz val="12"/>
        <color rgb="FF000000"/>
        <rFont val="Arial"/>
        <family val="2"/>
      </rPr>
      <t xml:space="preserve"> tab to view supplemental information for use in reporting, analysis, and benchmarking. This tab displays WELL features that map to at least one SDG and that have been achieved through a WELL review (based on "achieved" responses entered in the </t>
    </r>
    <r>
      <rPr>
        <b/>
        <sz val="12"/>
        <color rgb="FF000000"/>
        <rFont val="Arial"/>
        <family val="2"/>
      </rPr>
      <t xml:space="preserve">WELL | SDGs Alignment </t>
    </r>
    <r>
      <rPr>
        <sz val="12"/>
        <color rgb="FF000000"/>
        <rFont val="Arial"/>
        <family val="2"/>
      </rPr>
      <t xml:space="preserve">tab). The language generated in this tab provides a short summary about the scope of each achieved strategy, which can be directly imported into your organization's framework for summarizing performance and progress against the UN SDGs or other reporting. 
For additional information, view the SDGs + WELL alignment webpage at </t>
    </r>
    <r>
      <rPr>
        <b/>
        <sz val="12"/>
        <color rgb="FF000000"/>
        <rFont val="Arial"/>
        <family val="2"/>
      </rPr>
      <t>wellcertified.com/sdgs/v2</t>
    </r>
    <r>
      <rPr>
        <sz val="12"/>
        <color rgb="FF000000"/>
        <rFont val="Arial"/>
        <family val="2"/>
      </rPr>
      <t xml:space="preserve"> and/or explore the WELL digital standard at </t>
    </r>
    <r>
      <rPr>
        <b/>
        <sz val="12"/>
        <color rgb="FF000000"/>
        <rFont val="Arial"/>
        <family val="2"/>
      </rPr>
      <t>v2.wellcertified.com</t>
    </r>
    <r>
      <rPr>
        <sz val="12"/>
        <color rgb="FF000000"/>
        <rFont val="Arial"/>
        <family val="2"/>
      </rPr>
      <t>.</t>
    </r>
  </si>
  <si>
    <r>
      <t xml:space="preserve">The Instructions included in this tool provide direction on viewing alignments between WELL and the SDGs, resources for analyzing and monitoring progress and content for reporting and benchmarking. View the </t>
    </r>
    <r>
      <rPr>
        <b/>
        <sz val="14"/>
        <color rgb="FF000000"/>
        <rFont val="Calibri"/>
        <family val="2"/>
      </rPr>
      <t xml:space="preserve">Instructions </t>
    </r>
    <r>
      <rPr>
        <sz val="14"/>
        <color rgb="FF000000"/>
        <rFont val="Calibri"/>
        <family val="2"/>
      </rPr>
      <t>tab for step-by-step guidance on using this tool.</t>
    </r>
  </si>
  <si>
    <r>
      <t xml:space="preserve">Navigate to the </t>
    </r>
    <r>
      <rPr>
        <b/>
        <sz val="12"/>
        <color rgb="FF000000"/>
        <rFont val="Arial"/>
        <family val="2"/>
      </rPr>
      <t>WELL | SDGs alignment</t>
    </r>
    <r>
      <rPr>
        <sz val="12"/>
        <color rgb="FF000000"/>
        <rFont val="Arial"/>
        <family val="2"/>
      </rPr>
      <t xml:space="preserve"> tab to view SDG alignments and opportunities in the context of WELL v2 scorecard responses. 
</t>
    </r>
    <r>
      <rPr>
        <i/>
        <sz val="12"/>
        <color rgb="FF000000"/>
        <rFont val="Arial"/>
        <family val="2"/>
      </rPr>
      <t xml:space="preserve">For subscriptions that have received WELL at scale review results:         </t>
    </r>
    <r>
      <rPr>
        <u/>
        <sz val="12"/>
        <color rgb="FF000000"/>
        <rFont val="Arial"/>
        <family val="2"/>
      </rPr>
      <t xml:space="preserve"> 
</t>
    </r>
    <r>
      <rPr>
        <sz val="12"/>
        <color rgb="FF000000"/>
        <rFont val="Arial"/>
        <family val="2"/>
      </rPr>
      <t>In your WELL online account, visit the Reviews tab to download</t>
    </r>
    <r>
      <rPr>
        <b/>
        <sz val="12"/>
        <color rgb="FF000000"/>
        <rFont val="Arial"/>
        <family val="2"/>
      </rPr>
      <t xml:space="preserve"> </t>
    </r>
    <r>
      <rPr>
        <sz val="12"/>
        <color rgb="FF000000"/>
        <rFont val="Arial"/>
        <family val="2"/>
      </rPr>
      <t xml:space="preserve">your most recent WELL at scale review report. Navigate to the </t>
    </r>
    <r>
      <rPr>
        <b/>
        <sz val="12"/>
        <color rgb="FF000000"/>
        <rFont val="Arial"/>
        <family val="2"/>
      </rPr>
      <t>scoring_parts</t>
    </r>
    <r>
      <rPr>
        <sz val="12"/>
        <color rgb="FF000000"/>
        <rFont val="Arial"/>
        <family val="2"/>
      </rPr>
      <t xml:space="preserve"> tab to view strategies achieved across locations. Note which feature parts have been achieved across the subscription - i.e., any strategies that have been achieved at all locations.
In this impact tool's </t>
    </r>
    <r>
      <rPr>
        <b/>
        <sz val="12"/>
        <color rgb="FF000000"/>
        <rFont val="Arial"/>
        <family val="2"/>
      </rPr>
      <t xml:space="preserve">WELL | SDGs Alignment </t>
    </r>
    <r>
      <rPr>
        <sz val="12"/>
        <color rgb="FF000000"/>
        <rFont val="Arial"/>
        <family val="2"/>
      </rPr>
      <t xml:space="preserve">tab, starting in cell D14, type "achieved" into Column D cells for any feature parts that have been achieved across all loactions in the subscription. Review the information in the headers of this tab to identify areas where your organization's WELL achievements contribute to the SDGs. 
</t>
    </r>
    <r>
      <rPr>
        <i/>
        <sz val="12"/>
        <color rgb="FF000000"/>
        <rFont val="Arial"/>
        <family val="2"/>
      </rPr>
      <t xml:space="preserve">For subscriptions that have not received WELL at scale review results: </t>
    </r>
    <r>
      <rPr>
        <sz val="12"/>
        <color rgb="FF000000"/>
        <rFont val="Arial"/>
        <family val="2"/>
      </rPr>
      <t xml:space="preserve">
In your WELL online account, visit the Scorecard tab to download your organization's WELL scorecard. In this impact tool, navigate to the </t>
    </r>
    <r>
      <rPr>
        <b/>
        <sz val="12"/>
        <color rgb="FF000000"/>
        <rFont val="Arial"/>
        <family val="2"/>
      </rPr>
      <t xml:space="preserve">WELL | SDGs Alignment </t>
    </r>
    <r>
      <rPr>
        <sz val="12"/>
        <color rgb="FF000000"/>
        <rFont val="Arial"/>
        <family val="2"/>
      </rPr>
      <t xml:space="preserve">tab and enter scorecard responses (Yes, No, Maybe, or blank) into Column D cells (starting in Cell D14). If a feature is targeted on the WELL scorecard ("Yes" response) or potentially targeted ("Maybe" response) and there is an aligned SDG, it will be noted in this tab to show a contribution to SDG progress. Use the Goals columns to filter by a particular SDG, and/or view progress across all SDGs. 
</t>
    </r>
    <r>
      <rPr>
        <u/>
        <sz val="12"/>
        <color rgb="FF000000"/>
        <rFont val="Arial"/>
        <family val="2"/>
      </rPr>
      <t>UN Sustainable Development Goals-WELL alignment summary</t>
    </r>
    <r>
      <rPr>
        <sz val="12"/>
        <color rgb="FF000000"/>
        <rFont val="Arial"/>
        <family val="2"/>
      </rPr>
      <t xml:space="preserve">
The summary shown in the header illustrates the current WELL-SDGs alignment, based on the feature parts that have been achieved, and/or feature parts that are targeted and potentially targeted in the WELL scorecard ("Yes" or "Maybe" scorecard responses). Use the information in this section to summarize overall progress, progress by concept, and/or specific SDG-related progress.
</t>
    </r>
    <r>
      <rPr>
        <u/>
        <sz val="12"/>
        <color rgb="FF000000"/>
        <rFont val="Arial"/>
        <family val="2"/>
      </rPr>
      <t>WELL scorecard with SDGs alignment</t>
    </r>
    <r>
      <rPr>
        <sz val="12"/>
        <color rgb="FF000000"/>
        <rFont val="Arial"/>
        <family val="2"/>
      </rPr>
      <t xml:space="preserve">
Each concept lists all WELL features and feature parts within the concept, along with their respective responses. The columns can be filtered to view specific concepts, features, or scorecard responses. </t>
    </r>
  </si>
  <si>
    <r>
      <t xml:space="preserve">Navigate to the </t>
    </r>
    <r>
      <rPr>
        <b/>
        <sz val="12"/>
        <color rgb="FF000000"/>
        <rFont val="Arial"/>
        <family val="2"/>
      </rPr>
      <t xml:space="preserve">SDGs | WELL Alignment </t>
    </r>
    <r>
      <rPr>
        <sz val="12"/>
        <color rgb="FF000000"/>
        <rFont val="Arial"/>
        <family val="2"/>
      </rPr>
      <t xml:space="preserve">tab to view WELL v2 scorecard and achievement responses in the context of each SDG. Information listed in this sheet is organized by SDG, indicating all mapped features and their associated responses from the WELL scorecard and WELL reviews. 
</t>
    </r>
    <r>
      <rPr>
        <u/>
        <sz val="12"/>
        <color rgb="FF000000"/>
        <rFont val="Arial"/>
        <family val="2"/>
      </rPr>
      <t>UN Sustainable Development Goals-WELL alignment summary</t>
    </r>
    <r>
      <rPr>
        <sz val="12"/>
        <color rgb="FF000000"/>
        <rFont val="Arial"/>
        <family val="2"/>
      </rPr>
      <t xml:space="preserve">
The summary shown in the header illustrates progress against SDGs achievement by analyzing the responses in the </t>
    </r>
    <r>
      <rPr>
        <b/>
        <sz val="12"/>
        <color rgb="FF000000"/>
        <rFont val="Arial"/>
        <family val="2"/>
      </rPr>
      <t xml:space="preserve">WELL | SDGs Alignment </t>
    </r>
    <r>
      <rPr>
        <sz val="12"/>
        <color rgb="FF000000"/>
        <rFont val="Arial"/>
        <family val="2"/>
      </rPr>
      <t>tab. Mapped features are shown at the Goal and Target level, indicating specific alignment with aspects of each SDG. Filter this information to view specific SDGs, Targets, or features by response. Use the information summarized by SDG and/or by Target to summarize overall progress, progress by SDG, and/or specific Target-related progress, or filter to view SDG progress in more detail.</t>
    </r>
  </si>
  <si>
    <t>Your organization has achieved</t>
  </si>
  <si>
    <t>of the WELL strategies aligned with the SDGs.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</si>
</sst>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2"/>
      <color rgb="FF000000"/>
      <name val="Arial"/>
      <scheme val="minor"/>
    </font>
    <font>
      <sz val="12"/>
      <color rgb="FF000000"/>
      <name val="Calibri"/>
      <family val="2"/>
    </font>
    <font>
      <sz val="20"/>
      <color rgb="FF000000"/>
      <name val="Calibri"/>
      <family val="2"/>
    </font>
    <font>
      <sz val="12"/>
      <name val="Arial"/>
      <family val="2"/>
    </font>
    <font>
      <sz val="14"/>
      <color rgb="FF000000"/>
      <name val="Calibri"/>
      <family val="2"/>
    </font>
    <font>
      <b/>
      <sz val="16"/>
      <color rgb="FF000000"/>
      <name val="Calibri"/>
      <family val="2"/>
    </font>
    <font>
      <u/>
      <sz val="14"/>
      <color rgb="FF000000"/>
      <name val="Calibri"/>
      <family val="2"/>
    </font>
    <font>
      <sz val="11"/>
      <color rgb="FF3A3838"/>
      <name val="Arial"/>
      <family val="2"/>
    </font>
    <font>
      <sz val="16"/>
      <color rgb="FF515150"/>
      <name val="Calibri"/>
      <family val="2"/>
    </font>
    <font>
      <sz val="9"/>
      <color rgb="FF222222"/>
      <name val="Arial"/>
      <family val="2"/>
    </font>
    <font>
      <sz val="9"/>
      <color rgb="FF000000"/>
      <name val="Calibri"/>
      <family val="2"/>
    </font>
    <font>
      <sz val="9"/>
      <color rgb="FF515150"/>
      <name val="Museo-sans"/>
    </font>
    <font>
      <sz val="12"/>
      <color rgb="FF222222"/>
      <name val="Arial"/>
      <family val="2"/>
    </font>
    <font>
      <sz val="12"/>
      <color rgb="FF000000"/>
      <name val="Arial"/>
      <family val="2"/>
    </font>
    <font>
      <b/>
      <sz val="12"/>
      <color rgb="FF000000"/>
      <name val="Arial"/>
      <family val="2"/>
    </font>
    <font>
      <sz val="12"/>
      <color theme="0"/>
      <name val="Arial"/>
      <family val="2"/>
    </font>
    <font>
      <sz val="11"/>
      <color rgb="FF000000"/>
      <name val="Arial"/>
      <family val="2"/>
    </font>
    <font>
      <i/>
      <sz val="11"/>
      <color rgb="FF000000"/>
      <name val="Arial"/>
      <family val="2"/>
    </font>
    <font>
      <i/>
      <sz val="12"/>
      <color rgb="FF000000"/>
      <name val="Arial"/>
      <family val="2"/>
    </font>
    <font>
      <b/>
      <sz val="12"/>
      <color rgb="FF000000"/>
      <name val="Calibri"/>
      <family val="2"/>
    </font>
    <font>
      <b/>
      <u/>
      <sz val="10"/>
      <color theme="10"/>
      <name val="Arial"/>
      <family val="2"/>
    </font>
    <font>
      <b/>
      <sz val="14"/>
      <color rgb="FF000000"/>
      <name val="Calibri"/>
      <family val="2"/>
    </font>
    <font>
      <b/>
      <sz val="11"/>
      <color rgb="FF000000"/>
      <name val="Calibri"/>
      <family val="2"/>
    </font>
    <font>
      <b/>
      <sz val="10"/>
      <color rgb="FF000000"/>
      <name val="Arial"/>
      <family val="2"/>
    </font>
    <font>
      <b/>
      <sz val="8"/>
      <color rgb="FF000000"/>
      <name val="Calibri"/>
      <family val="2"/>
    </font>
    <font>
      <sz val="10"/>
      <color rgb="FF000000"/>
      <name val="Arial"/>
      <family val="2"/>
    </font>
    <font>
      <b/>
      <sz val="10"/>
      <color rgb="FF000000"/>
      <name val="Calibri"/>
      <family val="2"/>
    </font>
    <font>
      <sz val="10"/>
      <color rgb="FF000000"/>
      <name val="Calibri"/>
      <family val="2"/>
    </font>
    <font>
      <sz val="11"/>
      <color rgb="FF000000"/>
      <name val="Calibri"/>
      <family val="2"/>
    </font>
    <font>
      <b/>
      <u/>
      <sz val="10"/>
      <color theme="10"/>
      <name val="Arial"/>
      <family val="2"/>
    </font>
    <font>
      <b/>
      <sz val="11"/>
      <color rgb="FFFFFFFF"/>
      <name val="Calibri"/>
      <family val="2"/>
    </font>
    <font>
      <sz val="11"/>
      <color rgb="FFFFFFFF"/>
      <name val="Calibri"/>
      <family val="2"/>
    </font>
    <font>
      <b/>
      <sz val="12"/>
      <color rgb="FFFFFFFF"/>
      <name val="Calibri"/>
      <family val="2"/>
    </font>
    <font>
      <b/>
      <sz val="10"/>
      <color rgb="FFFFFFFF"/>
      <name val="Calibri"/>
      <family val="2"/>
    </font>
    <font>
      <sz val="10"/>
      <color rgb="FFFFFFFF"/>
      <name val="Calibri"/>
      <family val="2"/>
    </font>
    <font>
      <sz val="12"/>
      <color rgb="FF000000"/>
      <name val="Arial"/>
      <family val="2"/>
      <scheme val="minor"/>
    </font>
    <font>
      <sz val="10"/>
      <color theme="1"/>
      <name val="Calibri"/>
      <family val="2"/>
    </font>
    <font>
      <sz val="12"/>
      <color rgb="FFFFFFFF"/>
      <name val="Calibri"/>
      <family val="2"/>
    </font>
    <font>
      <b/>
      <sz val="12"/>
      <color theme="1"/>
      <name val="Calibri"/>
      <family val="2"/>
    </font>
    <font>
      <sz val="12"/>
      <color theme="1"/>
      <name val="Calibri"/>
      <family val="2"/>
    </font>
    <font>
      <sz val="18"/>
      <color rgb="FF000000"/>
      <name val="Calibri"/>
      <family val="2"/>
    </font>
    <font>
      <u/>
      <sz val="14"/>
      <color rgb="FF1155CC"/>
      <name val="Calibri"/>
      <family val="2"/>
    </font>
    <font>
      <u/>
      <sz val="12"/>
      <color rgb="FF000000"/>
      <name val="Arial"/>
      <family val="2"/>
    </font>
    <font>
      <sz val="8"/>
      <color rgb="FF000000"/>
      <name val="Calibri"/>
      <family val="2"/>
    </font>
    <font>
      <sz val="12"/>
      <color theme="0"/>
      <name val="Arial"/>
      <family val="2"/>
      <scheme val="minor"/>
    </font>
    <font>
      <sz val="10"/>
      <color theme="0"/>
      <name val="Arial"/>
      <family val="2"/>
    </font>
    <font>
      <sz val="10"/>
      <color theme="0"/>
      <name val="Calibri"/>
      <family val="2"/>
    </font>
    <font>
      <sz val="11"/>
      <color theme="0"/>
      <name val="Arial"/>
      <family val="2"/>
    </font>
    <font>
      <i/>
      <sz val="11"/>
      <color theme="0"/>
      <name val="Arial"/>
      <family val="2"/>
    </font>
    <font>
      <sz val="12"/>
      <color theme="1"/>
      <name val="Arial"/>
      <family val="2"/>
    </font>
    <font>
      <sz val="14"/>
      <color theme="1"/>
      <name val="Calibri"/>
      <family val="2"/>
    </font>
    <font>
      <sz val="12"/>
      <color rgb="FF000000"/>
      <name val="Arial"/>
      <family val="2"/>
      <scheme val="minor"/>
    </font>
  </fonts>
  <fills count="56">
    <fill>
      <patternFill patternType="none"/>
    </fill>
    <fill>
      <patternFill patternType="gray125"/>
    </fill>
    <fill>
      <patternFill patternType="solid">
        <fgColor rgb="FFEBD4C9"/>
        <bgColor rgb="FFEBD4C9"/>
      </patternFill>
    </fill>
    <fill>
      <patternFill patternType="solid">
        <fgColor rgb="FFFFFFFF"/>
        <bgColor rgb="FFFFFFFF"/>
      </patternFill>
    </fill>
    <fill>
      <patternFill patternType="solid">
        <fgColor rgb="FFD8D8D8"/>
        <bgColor rgb="FFD8D8D8"/>
      </patternFill>
    </fill>
    <fill>
      <patternFill patternType="solid">
        <fgColor rgb="FFA4C2F4"/>
        <bgColor rgb="FFA4C2F4"/>
      </patternFill>
    </fill>
    <fill>
      <patternFill patternType="solid">
        <fgColor rgb="FFF3F3F3"/>
        <bgColor rgb="FFF3F3F3"/>
      </patternFill>
    </fill>
    <fill>
      <patternFill patternType="solid">
        <fgColor rgb="FFF2DBDB"/>
        <bgColor rgb="FFF2DBDB"/>
      </patternFill>
    </fill>
    <fill>
      <patternFill patternType="solid">
        <fgColor rgb="FF1F497D"/>
        <bgColor rgb="FF1F497D"/>
      </patternFill>
    </fill>
    <fill>
      <patternFill patternType="solid">
        <fgColor rgb="FFF2F2F2"/>
        <bgColor rgb="FFF2F2F2"/>
      </patternFill>
    </fill>
    <fill>
      <patternFill patternType="solid">
        <fgColor rgb="FFD9D9D9"/>
        <bgColor rgb="FFD9D9D9"/>
      </patternFill>
    </fill>
    <fill>
      <patternFill patternType="solid">
        <fgColor rgb="FF95B3D7"/>
        <bgColor rgb="FF95B3D7"/>
      </patternFill>
    </fill>
    <fill>
      <patternFill patternType="solid">
        <fgColor rgb="FFB7B7B7"/>
        <bgColor rgb="FFB7B7B7"/>
      </patternFill>
    </fill>
    <fill>
      <patternFill patternType="solid">
        <fgColor rgb="FFEFEFEF"/>
        <bgColor rgb="FFEFEFEF"/>
      </patternFill>
    </fill>
    <fill>
      <patternFill patternType="solid">
        <fgColor rgb="FFCCCCCC"/>
        <bgColor rgb="FFCCCCCC"/>
      </patternFill>
    </fill>
    <fill>
      <patternFill patternType="solid">
        <fgColor rgb="FF44546A"/>
        <bgColor rgb="FF44546A"/>
      </patternFill>
    </fill>
    <fill>
      <patternFill patternType="solid">
        <fgColor rgb="FF263D46"/>
        <bgColor rgb="FF263D46"/>
      </patternFill>
    </fill>
    <fill>
      <patternFill patternType="solid">
        <fgColor rgb="FFD6DCE4"/>
        <bgColor rgb="FFD6DCE4"/>
      </patternFill>
    </fill>
    <fill>
      <patternFill patternType="solid">
        <fgColor rgb="FF36627E"/>
        <bgColor rgb="FF36627E"/>
      </patternFill>
    </fill>
    <fill>
      <patternFill patternType="solid">
        <fgColor rgb="FF437998"/>
        <bgColor rgb="FF437998"/>
      </patternFill>
    </fill>
    <fill>
      <patternFill patternType="solid">
        <fgColor rgb="FF5F9EB4"/>
        <bgColor rgb="FF5F9EB4"/>
      </patternFill>
    </fill>
    <fill>
      <patternFill patternType="solid">
        <fgColor rgb="FFA2D1D0"/>
        <bgColor rgb="FFA2D1D0"/>
      </patternFill>
    </fill>
    <fill>
      <patternFill patternType="solid">
        <fgColor rgb="FFAFDAA6"/>
        <bgColor rgb="FFAFDAA6"/>
      </patternFill>
    </fill>
    <fill>
      <patternFill patternType="solid">
        <fgColor rgb="FF72AA7F"/>
        <bgColor rgb="FF72AA7F"/>
      </patternFill>
    </fill>
    <fill>
      <patternFill patternType="solid">
        <fgColor rgb="FF58937B"/>
        <bgColor rgb="FF58937B"/>
      </patternFill>
    </fill>
    <fill>
      <patternFill patternType="solid">
        <fgColor rgb="FF3E665B"/>
        <bgColor rgb="FF3E665B"/>
      </patternFill>
    </fill>
    <fill>
      <patternFill patternType="solid">
        <fgColor rgb="FF2D433B"/>
        <bgColor rgb="FF2D433B"/>
      </patternFill>
    </fill>
    <fill>
      <patternFill patternType="solid">
        <fgColor rgb="FF58595B"/>
        <bgColor rgb="FF58595B"/>
      </patternFill>
    </fill>
    <fill>
      <patternFill patternType="solid">
        <fgColor rgb="FFBEC5C8"/>
        <bgColor rgb="FFBEC5C8"/>
      </patternFill>
    </fill>
    <fill>
      <patternFill patternType="solid">
        <fgColor rgb="FFC3D0D8"/>
        <bgColor rgb="FFC3D0D8"/>
      </patternFill>
    </fill>
    <fill>
      <patternFill patternType="solid">
        <fgColor rgb="FFC7D7E0"/>
        <bgColor rgb="FFC7D7E0"/>
      </patternFill>
    </fill>
    <fill>
      <patternFill patternType="solid">
        <fgColor rgb="FF74C1D7"/>
        <bgColor rgb="FF74C1D7"/>
      </patternFill>
    </fill>
    <fill>
      <patternFill patternType="solid">
        <fgColor rgb="FFD5ECF3"/>
        <bgColor rgb="FFD5ECF3"/>
      </patternFill>
    </fill>
    <fill>
      <patternFill patternType="solid">
        <fgColor rgb="FFE3F1F1"/>
        <bgColor rgb="FFE3F1F1"/>
      </patternFill>
    </fill>
    <fill>
      <patternFill patternType="solid">
        <fgColor rgb="FF95D3A4"/>
        <bgColor rgb="FF95D3A4"/>
      </patternFill>
    </fill>
    <fill>
      <patternFill patternType="solid">
        <fgColor rgb="FFDFF2E4"/>
        <bgColor rgb="FFDFF2E4"/>
      </patternFill>
    </fill>
    <fill>
      <patternFill patternType="solid">
        <fgColor rgb="FF71B18F"/>
        <bgColor rgb="FF71B18F"/>
      </patternFill>
    </fill>
    <fill>
      <patternFill patternType="solid">
        <fgColor rgb="FFD4E8DD"/>
        <bgColor rgb="FFD4E8DD"/>
      </patternFill>
    </fill>
    <fill>
      <patternFill patternType="solid">
        <fgColor rgb="FFCDDFD7"/>
        <bgColor rgb="FFCDDFD7"/>
      </patternFill>
    </fill>
    <fill>
      <patternFill patternType="solid">
        <fgColor rgb="FFC5D1CE"/>
        <bgColor rgb="FFC5D1CE"/>
      </patternFill>
    </fill>
    <fill>
      <patternFill patternType="solid">
        <fgColor rgb="FFC0C7C4"/>
        <bgColor rgb="FFC0C7C4"/>
      </patternFill>
    </fill>
    <fill>
      <patternFill patternType="solid">
        <fgColor rgb="FFCDCDCE"/>
        <bgColor rgb="FFCDCDCE"/>
      </patternFill>
    </fill>
    <fill>
      <patternFill patternType="solid">
        <fgColor rgb="FF073763"/>
        <bgColor rgb="FF073763"/>
      </patternFill>
    </fill>
    <fill>
      <patternFill patternType="solid">
        <fgColor rgb="FF8EAADB"/>
        <bgColor rgb="FF8EAADB"/>
      </patternFill>
    </fill>
    <fill>
      <patternFill patternType="solid">
        <fgColor rgb="FFD9E2F3"/>
        <bgColor rgb="FFD9E2F3"/>
      </patternFill>
    </fill>
    <fill>
      <patternFill patternType="solid">
        <fgColor rgb="FFFFD965"/>
        <bgColor rgb="FFFFD965"/>
      </patternFill>
    </fill>
    <fill>
      <patternFill patternType="solid">
        <fgColor rgb="FFA8D08D"/>
        <bgColor rgb="FFA8D08D"/>
      </patternFill>
    </fill>
    <fill>
      <patternFill patternType="solid">
        <fgColor rgb="FF00B0F0"/>
        <bgColor rgb="FF00B0F0"/>
      </patternFill>
    </fill>
    <fill>
      <patternFill patternType="solid">
        <fgColor rgb="FFFEF2CB"/>
        <bgColor rgb="FFFEF2CB"/>
      </patternFill>
    </fill>
    <fill>
      <patternFill patternType="solid">
        <fgColor rgb="FFF4B083"/>
        <bgColor rgb="FFF4B083"/>
      </patternFill>
    </fill>
    <fill>
      <patternFill patternType="solid">
        <fgColor rgb="FFFFC1B5"/>
        <bgColor rgb="FFFFC1B5"/>
      </patternFill>
    </fill>
    <fill>
      <patternFill patternType="solid">
        <fgColor rgb="FFB8B3FF"/>
        <bgColor rgb="FFB8B3FF"/>
      </patternFill>
    </fill>
    <fill>
      <patternFill patternType="solid">
        <fgColor rgb="FFE2EFD9"/>
        <bgColor rgb="FFE2EFD9"/>
      </patternFill>
    </fill>
    <fill>
      <patternFill patternType="solid">
        <fgColor rgb="FF999999"/>
        <bgColor rgb="FF999999"/>
      </patternFill>
    </fill>
    <fill>
      <patternFill patternType="solid">
        <fgColor rgb="FFC7F6F7"/>
        <bgColor rgb="FFC7F6F7"/>
      </patternFill>
    </fill>
    <fill>
      <patternFill patternType="solid">
        <fgColor rgb="FFD0CECE"/>
        <bgColor rgb="FFD0CECE"/>
      </patternFill>
    </fill>
  </fills>
  <borders count="10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7B7B7"/>
      </left>
      <right style="thin">
        <color rgb="FFB7B7B7"/>
      </right>
      <top style="thin">
        <color rgb="FFB7B7B7"/>
      </top>
      <bottom style="thin">
        <color rgb="FFB7B7B7"/>
      </bottom>
      <diagonal/>
    </border>
    <border>
      <left style="thin">
        <color rgb="FFB7B7B7"/>
      </left>
      <right/>
      <top/>
      <bottom/>
      <diagonal/>
    </border>
    <border>
      <left style="thick">
        <color rgb="FF4A86E8"/>
      </left>
      <right/>
      <top style="thick">
        <color rgb="FF4A86E8"/>
      </top>
      <bottom style="thin">
        <color rgb="FF000000"/>
      </bottom>
      <diagonal/>
    </border>
    <border>
      <left/>
      <right style="thick">
        <color rgb="FF4A86E8"/>
      </right>
      <top style="thick">
        <color rgb="FF4A86E8"/>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ck">
        <color rgb="FF4A86E8"/>
      </left>
      <right style="thin">
        <color rgb="FF000000"/>
      </right>
      <top style="thin">
        <color rgb="FF000000"/>
      </top>
      <bottom style="thin">
        <color rgb="FF000000"/>
      </bottom>
      <diagonal/>
    </border>
    <border>
      <left style="thin">
        <color rgb="FF000000"/>
      </left>
      <right style="thick">
        <color rgb="FF4A86E8"/>
      </right>
      <top style="thin">
        <color rgb="FF000000"/>
      </top>
      <bottom style="thin">
        <color rgb="FF000000"/>
      </bottom>
      <diagonal/>
    </border>
    <border>
      <left/>
      <right/>
      <top/>
      <bottom style="thin">
        <color rgb="FFFFFFFF"/>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666666"/>
      </left>
      <right/>
      <top/>
      <bottom style="thin">
        <color rgb="FF666666"/>
      </bottom>
      <diagonal/>
    </border>
    <border>
      <left/>
      <right style="thin">
        <color rgb="FF666666"/>
      </right>
      <top style="thin">
        <color rgb="FF666666"/>
      </top>
      <bottom style="thin">
        <color rgb="FF666666"/>
      </bottom>
      <diagonal/>
    </border>
    <border>
      <left style="thin">
        <color rgb="FF666666"/>
      </left>
      <right style="medium">
        <color rgb="FF666666"/>
      </right>
      <top style="thin">
        <color rgb="FF666666"/>
      </top>
      <bottom style="thin">
        <color rgb="FF666666"/>
      </bottom>
      <diagonal/>
    </border>
    <border>
      <left style="thin">
        <color rgb="FF000000"/>
      </left>
      <right style="thin">
        <color rgb="FF000000"/>
      </right>
      <top/>
      <bottom style="thin">
        <color rgb="FF000000"/>
      </bottom>
      <diagonal/>
    </border>
    <border>
      <left/>
      <right/>
      <top style="thin">
        <color rgb="FFFFFFFF"/>
      </top>
      <bottom style="thin">
        <color rgb="FFFFFFFF"/>
      </bottom>
      <diagonal/>
    </border>
    <border>
      <left style="medium">
        <color rgb="FF666666"/>
      </left>
      <right/>
      <top style="thin">
        <color rgb="FF666666"/>
      </top>
      <bottom style="medium">
        <color rgb="FF666666"/>
      </bottom>
      <diagonal/>
    </border>
    <border>
      <left style="thin">
        <color rgb="FF000000"/>
      </left>
      <right style="thin">
        <color rgb="FF000000"/>
      </right>
      <top/>
      <bottom style="medium">
        <color rgb="FF666666"/>
      </bottom>
      <diagonal/>
    </border>
    <border>
      <left/>
      <right/>
      <top style="thin">
        <color rgb="FFFFFFFF"/>
      </top>
      <bottom/>
      <diagonal/>
    </border>
    <border>
      <left style="thick">
        <color rgb="FF4A86E8"/>
      </left>
      <right style="thin">
        <color rgb="FF000000"/>
      </right>
      <top style="thin">
        <color rgb="FF000000"/>
      </top>
      <bottom style="thick">
        <color rgb="FF4A86E8"/>
      </bottom>
      <diagonal/>
    </border>
    <border>
      <left/>
      <right style="thick">
        <color rgb="FF4A86E8"/>
      </right>
      <top style="thin">
        <color rgb="FF000000"/>
      </top>
      <bottom style="thick">
        <color rgb="FF4A86E8"/>
      </bottom>
      <diagonal/>
    </border>
    <border>
      <left style="medium">
        <color rgb="FF666666"/>
      </left>
      <right style="thin">
        <color rgb="FF666666"/>
      </right>
      <top style="thin">
        <color rgb="FF666666"/>
      </top>
      <bottom style="thin">
        <color rgb="FF666666"/>
      </bottom>
      <diagonal/>
    </border>
    <border>
      <left style="medium">
        <color rgb="FF666666"/>
      </left>
      <right style="thin">
        <color rgb="FF666666"/>
      </right>
      <top style="thin">
        <color rgb="FF666666"/>
      </top>
      <bottom style="medium">
        <color rgb="FF666666"/>
      </bottom>
      <diagonal/>
    </border>
    <border>
      <left style="thin">
        <color rgb="FF666666"/>
      </left>
      <right style="medium">
        <color rgb="FF666666"/>
      </right>
      <top style="thin">
        <color rgb="FF666666"/>
      </top>
      <bottom style="medium">
        <color rgb="FF666666"/>
      </bottom>
      <diagonal/>
    </border>
    <border>
      <left/>
      <right style="thin">
        <color rgb="FF000000"/>
      </right>
      <top style="thin">
        <color rgb="FF000000"/>
      </top>
      <bottom style="thin">
        <color rgb="FF000000"/>
      </bottom>
      <diagonal/>
    </border>
    <border>
      <left/>
      <right style="thin">
        <color rgb="FFFFFFFF"/>
      </right>
      <top/>
      <bottom/>
      <diagonal/>
    </border>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000000"/>
      </bottom>
      <diagonal/>
    </border>
    <border>
      <left/>
      <right style="thin">
        <color rgb="FFD9D9D9"/>
      </right>
      <top/>
      <bottom/>
      <diagonal/>
    </border>
    <border>
      <left style="thin">
        <color rgb="FFD9D9D9"/>
      </left>
      <right style="thin">
        <color rgb="FFD9D9D9"/>
      </right>
      <top/>
      <bottom/>
      <diagonal/>
    </border>
    <border>
      <left style="thin">
        <color rgb="FFD9D9D9"/>
      </left>
      <right/>
      <top/>
      <bottom/>
      <diagonal/>
    </border>
    <border>
      <left/>
      <right/>
      <top/>
      <bottom style="medium">
        <color rgb="FF666666"/>
      </bottom>
      <diagonal/>
    </border>
    <border>
      <left style="medium">
        <color rgb="FF666666"/>
      </left>
      <right/>
      <top style="medium">
        <color rgb="FF666666"/>
      </top>
      <bottom style="thin">
        <color rgb="FF666666"/>
      </bottom>
      <diagonal/>
    </border>
    <border>
      <left style="thin">
        <color rgb="FF666666"/>
      </left>
      <right/>
      <top style="medium">
        <color rgb="FF666666"/>
      </top>
      <bottom style="thin">
        <color rgb="FF666666"/>
      </bottom>
      <diagonal/>
    </border>
    <border>
      <left style="medium">
        <color rgb="FF666666"/>
      </left>
      <right/>
      <top style="thin">
        <color rgb="FF666666"/>
      </top>
      <bottom style="thin">
        <color rgb="FF666666"/>
      </bottom>
      <diagonal/>
    </border>
    <border>
      <left style="thin">
        <color rgb="FF666666"/>
      </left>
      <right/>
      <top style="thin">
        <color rgb="FF666666"/>
      </top>
      <bottom style="thin">
        <color rgb="FF666666"/>
      </bottom>
      <diagonal/>
    </border>
    <border>
      <left style="medium">
        <color rgb="FF666666"/>
      </left>
      <right/>
      <top style="thin">
        <color rgb="FF666666"/>
      </top>
      <bottom/>
      <diagonal/>
    </border>
    <border>
      <left style="medium">
        <color rgb="FF666666"/>
      </left>
      <right/>
      <top style="thin">
        <color rgb="FF666666"/>
      </top>
      <bottom style="medium">
        <color rgb="FF666666"/>
      </bottom>
      <diagonal/>
    </border>
    <border>
      <left style="thin">
        <color rgb="FF666666"/>
      </left>
      <right/>
      <top style="thin">
        <color rgb="FF666666"/>
      </top>
      <bottom style="medium">
        <color rgb="FF666666"/>
      </bottom>
      <diagonal/>
    </border>
    <border>
      <left style="thin">
        <color rgb="FF666666"/>
      </left>
      <right style="thin">
        <color rgb="FF666666"/>
      </right>
      <top style="thin">
        <color rgb="FF666666"/>
      </top>
      <bottom style="thin">
        <color rgb="FF666666"/>
      </bottom>
      <diagonal/>
    </border>
    <border>
      <left style="thin">
        <color rgb="FF666666"/>
      </left>
      <right style="thin">
        <color rgb="FF666666"/>
      </right>
      <top style="thin">
        <color rgb="FF666666"/>
      </top>
      <bottom/>
      <diagonal/>
    </border>
    <border>
      <left style="thin">
        <color rgb="FF666666"/>
      </left>
      <right/>
      <top style="thin">
        <color rgb="FF666666"/>
      </top>
      <bottom/>
      <diagonal/>
    </border>
    <border>
      <left/>
      <right style="thin">
        <color rgb="FF666666"/>
      </right>
      <top style="thin">
        <color rgb="FF666666"/>
      </top>
      <bottom/>
      <diagonal/>
    </border>
    <border>
      <left style="thin">
        <color rgb="FF666666"/>
      </left>
      <right style="thin">
        <color rgb="FF666666"/>
      </right>
      <top style="thin">
        <color rgb="FF666666"/>
      </top>
      <bottom/>
      <diagonal/>
    </border>
    <border>
      <left style="thin">
        <color rgb="FF666666"/>
      </left>
      <right/>
      <top/>
      <bottom style="thin">
        <color rgb="FF666666"/>
      </bottom>
      <diagonal/>
    </border>
    <border>
      <left/>
      <right style="thin">
        <color rgb="FF666666"/>
      </right>
      <top/>
      <bottom style="thin">
        <color rgb="FF666666"/>
      </bottom>
      <diagonal/>
    </border>
    <border>
      <left style="thin">
        <color rgb="FF666666"/>
      </left>
      <right style="thin">
        <color rgb="FF666666"/>
      </right>
      <top/>
      <bottom style="thin">
        <color rgb="FF666666"/>
      </bottom>
      <diagonal/>
    </border>
    <border>
      <left/>
      <right style="thin">
        <color rgb="FF000000"/>
      </right>
      <top/>
      <bottom/>
      <diagonal/>
    </border>
    <border>
      <left style="thin">
        <color rgb="FF000000"/>
      </left>
      <right style="thin">
        <color rgb="FF000000"/>
      </right>
      <top style="thin">
        <color rgb="FF000000"/>
      </top>
      <bottom style="thin">
        <color rgb="FFFFFFFF"/>
      </bottom>
      <diagonal/>
    </border>
    <border>
      <left style="thin">
        <color rgb="FFFFFFFF"/>
      </left>
      <right style="thin">
        <color rgb="FF000000"/>
      </right>
      <top/>
      <bottom style="thin">
        <color rgb="FFFFFFFF"/>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1" fillId="0" borderId="0" applyFont="0" applyFill="0" applyBorder="0" applyAlignment="0" applyProtection="0"/>
  </cellStyleXfs>
  <cellXfs count="349">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left" wrapText="1"/>
    </xf>
    <xf numFmtId="0" fontId="7" fillId="3" borderId="10" xfId="0" applyFont="1" applyFill="1" applyBorder="1" applyAlignment="1">
      <alignment horizontal="left"/>
    </xf>
    <xf numFmtId="0" fontId="1" fillId="3" borderId="10" xfId="0" applyFont="1" applyFill="1" applyBorder="1"/>
    <xf numFmtId="0" fontId="12" fillId="3" borderId="0" xfId="0" applyFont="1" applyFill="1"/>
    <xf numFmtId="0" fontId="13" fillId="0" borderId="0" xfId="0" applyFont="1"/>
    <xf numFmtId="0" fontId="1" fillId="0" borderId="0" xfId="0" applyFont="1" applyAlignment="1">
      <alignment vertical="center"/>
    </xf>
    <xf numFmtId="0" fontId="13" fillId="0" borderId="0" xfId="0" applyFont="1" applyAlignment="1">
      <alignment vertical="center"/>
    </xf>
    <xf numFmtId="0" fontId="1" fillId="0" borderId="0" xfId="0" applyFont="1" applyAlignment="1">
      <alignment horizontal="left"/>
    </xf>
    <xf numFmtId="0" fontId="13" fillId="0" borderId="14" xfId="0" applyFont="1" applyBorder="1" applyAlignment="1">
      <alignment vertical="center"/>
    </xf>
    <xf numFmtId="0" fontId="13" fillId="0" borderId="0" xfId="0" applyFont="1" applyAlignment="1">
      <alignment horizontal="left" vertical="center" wrapText="1"/>
    </xf>
    <xf numFmtId="0" fontId="14" fillId="7" borderId="19" xfId="0" applyFont="1" applyFill="1" applyBorder="1" applyAlignment="1">
      <alignment horizontal="center" vertical="center" wrapText="1"/>
    </xf>
    <xf numFmtId="0" fontId="13" fillId="0" borderId="15" xfId="0" applyFont="1" applyBorder="1" applyAlignment="1">
      <alignment horizontal="left" vertical="center" wrapText="1"/>
    </xf>
    <xf numFmtId="0" fontId="14" fillId="0" borderId="0" xfId="0" applyFont="1" applyAlignment="1">
      <alignment horizontal="center" vertical="center" wrapText="1"/>
    </xf>
    <xf numFmtId="0" fontId="15" fillId="8" borderId="21" xfId="0" applyFont="1" applyFill="1" applyBorder="1" applyAlignment="1">
      <alignment vertical="center" wrapText="1"/>
    </xf>
    <xf numFmtId="0" fontId="14" fillId="7" borderId="4" xfId="0" applyFont="1" applyFill="1" applyBorder="1" applyAlignment="1">
      <alignment horizontal="center" vertical="center" wrapText="1"/>
    </xf>
    <xf numFmtId="0" fontId="18" fillId="0" borderId="14" xfId="0" applyFont="1" applyBorder="1" applyAlignment="1">
      <alignment vertical="center"/>
    </xf>
    <xf numFmtId="0" fontId="13" fillId="0" borderId="14" xfId="0" applyFont="1" applyBorder="1" applyAlignment="1">
      <alignment horizontal="left" vertical="center" wrapText="1"/>
    </xf>
    <xf numFmtId="0" fontId="1" fillId="0" borderId="14" xfId="0" applyFont="1" applyBorder="1" applyAlignment="1">
      <alignment horizontal="right" vertical="center" wrapText="1"/>
    </xf>
    <xf numFmtId="0" fontId="1" fillId="0" borderId="14" xfId="0" applyFont="1" applyBorder="1"/>
    <xf numFmtId="0" fontId="1" fillId="0" borderId="15" xfId="0" applyFont="1" applyBorder="1"/>
    <xf numFmtId="0" fontId="1" fillId="0" borderId="15" xfId="0" applyFont="1" applyBorder="1" applyAlignment="1">
      <alignment horizontal="left" vertical="center"/>
    </xf>
    <xf numFmtId="0" fontId="19" fillId="0" borderId="19" xfId="0" applyFont="1" applyBorder="1" applyAlignment="1">
      <alignment horizontal="center" vertical="center" wrapText="1"/>
    </xf>
    <xf numFmtId="0" fontId="13" fillId="0" borderId="14" xfId="0" applyFont="1" applyBorder="1"/>
    <xf numFmtId="0" fontId="20" fillId="0" borderId="5" xfId="0" applyFont="1" applyBorder="1" applyAlignment="1">
      <alignment horizontal="center" vertical="center"/>
    </xf>
    <xf numFmtId="0" fontId="21" fillId="10" borderId="39" xfId="0" applyFont="1" applyFill="1" applyBorder="1" applyAlignment="1">
      <alignment horizontal="center" vertical="center" wrapText="1"/>
    </xf>
    <xf numFmtId="0" fontId="19" fillId="10" borderId="40" xfId="0" applyFont="1" applyFill="1" applyBorder="1" applyAlignment="1">
      <alignment vertical="center"/>
    </xf>
    <xf numFmtId="0" fontId="19" fillId="10" borderId="10" xfId="0" applyFont="1" applyFill="1" applyBorder="1" applyAlignment="1">
      <alignment vertical="center"/>
    </xf>
    <xf numFmtId="0" fontId="22" fillId="0" borderId="0" xfId="0" applyFont="1" applyAlignment="1">
      <alignment horizontal="left" vertical="center"/>
    </xf>
    <xf numFmtId="0" fontId="21" fillId="12" borderId="10" xfId="0" applyFont="1" applyFill="1" applyBorder="1" applyAlignment="1">
      <alignment horizontal="center" vertical="center" wrapText="1"/>
    </xf>
    <xf numFmtId="0" fontId="21" fillId="0" borderId="0" xfId="0" applyFont="1" applyAlignment="1">
      <alignment vertical="center" wrapText="1"/>
    </xf>
    <xf numFmtId="0" fontId="24" fillId="12" borderId="43" xfId="0" applyFont="1" applyFill="1" applyBorder="1" applyAlignment="1">
      <alignment horizontal="center" vertical="center" wrapText="1"/>
    </xf>
    <xf numFmtId="0" fontId="24" fillId="12" borderId="43" xfId="0" applyFont="1" applyFill="1" applyBorder="1" applyAlignment="1">
      <alignment horizontal="center" vertical="center"/>
    </xf>
    <xf numFmtId="0" fontId="24" fillId="12" borderId="44" xfId="0" applyFont="1" applyFill="1" applyBorder="1" applyAlignment="1">
      <alignment horizontal="center" vertical="center"/>
    </xf>
    <xf numFmtId="0" fontId="24" fillId="12" borderId="19" xfId="0" applyFont="1" applyFill="1" applyBorder="1" applyAlignment="1">
      <alignment horizontal="center" vertical="center" wrapText="1"/>
    </xf>
    <xf numFmtId="0" fontId="25" fillId="13" borderId="45" xfId="0" applyFont="1" applyFill="1" applyBorder="1" applyAlignment="1">
      <alignment horizontal="center" vertical="center" wrapText="1"/>
    </xf>
    <xf numFmtId="0" fontId="25" fillId="13" borderId="46" xfId="0" applyFont="1" applyFill="1" applyBorder="1" applyAlignment="1">
      <alignment horizontal="center" vertical="center" wrapText="1"/>
    </xf>
    <xf numFmtId="0" fontId="1" fillId="0" borderId="47" xfId="0" applyFont="1" applyBorder="1" applyAlignment="1">
      <alignment vertical="center"/>
    </xf>
    <xf numFmtId="0" fontId="26" fillId="4" borderId="19" xfId="0" applyFont="1" applyFill="1" applyBorder="1" applyAlignment="1">
      <alignment horizontal="center" vertical="center"/>
    </xf>
    <xf numFmtId="0" fontId="27" fillId="4" borderId="19" xfId="0" applyFont="1" applyFill="1" applyBorder="1" applyAlignment="1">
      <alignment horizontal="center" vertical="center"/>
    </xf>
    <xf numFmtId="0" fontId="27" fillId="4" borderId="19" xfId="0" applyFont="1" applyFill="1" applyBorder="1" applyAlignment="1">
      <alignment horizontal="center" vertical="center" wrapText="1"/>
    </xf>
    <xf numFmtId="0" fontId="27" fillId="4" borderId="51" xfId="0" applyFont="1" applyFill="1" applyBorder="1" applyAlignment="1">
      <alignment horizontal="center" vertical="center"/>
    </xf>
    <xf numFmtId="0" fontId="22" fillId="0" borderId="53" xfId="0" applyFont="1" applyBorder="1" applyAlignment="1">
      <alignment horizontal="right" vertical="center" wrapText="1"/>
    </xf>
    <xf numFmtId="0" fontId="28" fillId="0" borderId="54" xfId="0" applyFont="1" applyBorder="1" applyAlignment="1">
      <alignment horizontal="center" vertical="center"/>
    </xf>
    <xf numFmtId="0" fontId="26" fillId="4" borderId="55" xfId="0" applyFont="1" applyFill="1" applyBorder="1" applyAlignment="1">
      <alignment horizontal="center" vertical="center" wrapText="1"/>
    </xf>
    <xf numFmtId="0" fontId="27" fillId="0" borderId="19" xfId="0" applyFont="1" applyBorder="1" applyAlignment="1">
      <alignment horizontal="center" vertical="center"/>
    </xf>
    <xf numFmtId="0" fontId="22" fillId="0" borderId="52" xfId="0" applyFont="1" applyBorder="1" applyAlignment="1">
      <alignment horizontal="left" vertical="center" wrapText="1"/>
    </xf>
    <xf numFmtId="0" fontId="28" fillId="3" borderId="54" xfId="0" applyFont="1" applyFill="1" applyBorder="1" applyAlignment="1">
      <alignment horizontal="center" vertical="center"/>
    </xf>
    <xf numFmtId="0" fontId="1" fillId="0" borderId="56" xfId="0" applyFont="1" applyBorder="1" applyAlignment="1">
      <alignment vertical="center"/>
    </xf>
    <xf numFmtId="0" fontId="26" fillId="4" borderId="19" xfId="0" applyFont="1" applyFill="1" applyBorder="1" applyAlignment="1">
      <alignment horizontal="center" vertical="center" wrapText="1"/>
    </xf>
    <xf numFmtId="0" fontId="27" fillId="0" borderId="19" xfId="0" applyFont="1" applyBorder="1" applyAlignment="1">
      <alignment horizontal="center" vertical="center" wrapText="1"/>
    </xf>
    <xf numFmtId="0" fontId="27" fillId="0" borderId="4" xfId="0" applyFont="1" applyBorder="1" applyAlignment="1">
      <alignment horizontal="center" vertical="center"/>
    </xf>
    <xf numFmtId="0" fontId="22" fillId="0" borderId="57" xfId="0" applyFont="1" applyBorder="1" applyAlignment="1">
      <alignment horizontal="left" vertical="center" wrapText="1"/>
    </xf>
    <xf numFmtId="0" fontId="1" fillId="0" borderId="59" xfId="0" applyFont="1" applyBorder="1" applyAlignment="1">
      <alignment vertical="center"/>
    </xf>
    <xf numFmtId="0" fontId="29" fillId="5" borderId="60" xfId="0" applyFont="1" applyFill="1" applyBorder="1" applyAlignment="1">
      <alignment horizontal="center" vertical="center" wrapText="1"/>
    </xf>
    <xf numFmtId="0" fontId="25" fillId="0" borderId="61" xfId="0" applyFont="1" applyBorder="1" applyAlignment="1">
      <alignment horizontal="center" vertical="center" wrapText="1"/>
    </xf>
    <xf numFmtId="0" fontId="22" fillId="0" borderId="0" xfId="0" applyFont="1" applyAlignment="1">
      <alignment horizontal="right" vertical="center" wrapText="1"/>
    </xf>
    <xf numFmtId="0" fontId="27" fillId="0" borderId="0" xfId="0" applyFont="1" applyAlignment="1">
      <alignment horizontal="center" vertical="center" wrapText="1"/>
    </xf>
    <xf numFmtId="0" fontId="22" fillId="0" borderId="62" xfId="0" applyFont="1" applyBorder="1" applyAlignment="1">
      <alignment horizontal="right" vertical="center" wrapText="1"/>
    </xf>
    <xf numFmtId="0" fontId="27" fillId="3" borderId="54" xfId="0" applyFont="1" applyFill="1" applyBorder="1" applyAlignment="1">
      <alignment horizontal="center" vertical="center" wrapText="1"/>
    </xf>
    <xf numFmtId="0" fontId="22" fillId="0" borderId="0" xfId="0" applyFont="1" applyAlignment="1">
      <alignment horizontal="left" vertical="center" wrapText="1"/>
    </xf>
    <xf numFmtId="0" fontId="27" fillId="0" borderId="0" xfId="0" applyFont="1" applyAlignment="1">
      <alignment vertical="center"/>
    </xf>
    <xf numFmtId="0" fontId="25" fillId="0" borderId="0" xfId="0" applyFont="1" applyAlignment="1">
      <alignment vertical="top"/>
    </xf>
    <xf numFmtId="0" fontId="22" fillId="0" borderId="63" xfId="0" applyFont="1" applyBorder="1" applyAlignment="1">
      <alignment horizontal="right" vertical="center" wrapText="1"/>
    </xf>
    <xf numFmtId="0" fontId="27" fillId="3" borderId="64" xfId="0" applyFont="1" applyFill="1" applyBorder="1" applyAlignment="1">
      <alignment horizontal="center" vertical="center" wrapText="1"/>
    </xf>
    <xf numFmtId="0" fontId="25" fillId="0" borderId="0" xfId="0" applyFont="1"/>
    <xf numFmtId="0" fontId="30" fillId="15" borderId="65" xfId="0" applyFont="1" applyFill="1" applyBorder="1" applyAlignment="1">
      <alignment horizontal="center" wrapText="1"/>
    </xf>
    <xf numFmtId="0" fontId="30" fillId="15" borderId="19" xfId="0" applyFont="1" applyFill="1" applyBorder="1" applyAlignment="1">
      <alignment horizontal="center" wrapText="1"/>
    </xf>
    <xf numFmtId="0" fontId="26" fillId="0" borderId="15" xfId="0" applyFont="1" applyBorder="1" applyAlignment="1">
      <alignment horizontal="right"/>
    </xf>
    <xf numFmtId="0" fontId="30" fillId="15" borderId="10" xfId="0" applyFont="1" applyFill="1" applyBorder="1" applyAlignment="1">
      <alignment horizontal="center" vertical="center" wrapText="1"/>
    </xf>
    <xf numFmtId="0" fontId="31" fillId="15" borderId="10" xfId="0" applyFont="1" applyFill="1" applyBorder="1" applyAlignment="1">
      <alignment horizontal="center" vertical="center" wrapText="1"/>
    </xf>
    <xf numFmtId="0" fontId="33" fillId="15" borderId="43" xfId="0" applyFont="1" applyFill="1" applyBorder="1" applyAlignment="1">
      <alignment horizontal="center" vertical="center" wrapText="1"/>
    </xf>
    <xf numFmtId="0" fontId="34" fillId="15" borderId="43" xfId="0" applyFont="1" applyFill="1" applyBorder="1" applyAlignment="1">
      <alignment horizontal="center" vertical="center" wrapText="1"/>
    </xf>
    <xf numFmtId="0" fontId="30" fillId="15" borderId="43" xfId="0" applyFont="1" applyFill="1" applyBorder="1" applyAlignment="1">
      <alignment horizontal="left" wrapText="1"/>
    </xf>
    <xf numFmtId="0" fontId="34" fillId="16" borderId="69" xfId="0" applyFont="1" applyFill="1" applyBorder="1" applyAlignment="1">
      <alignment horizontal="left" vertical="center"/>
    </xf>
    <xf numFmtId="0" fontId="27" fillId="0" borderId="0" xfId="0" applyFont="1" applyAlignment="1">
      <alignment vertical="center" wrapText="1"/>
    </xf>
    <xf numFmtId="0" fontId="27" fillId="0" borderId="0" xfId="0" applyFont="1" applyAlignment="1">
      <alignment horizontal="left"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wrapText="1"/>
    </xf>
    <xf numFmtId="0" fontId="27" fillId="0" borderId="0" xfId="0" applyFont="1" applyAlignment="1">
      <alignment horizontal="center" wrapText="1"/>
    </xf>
    <xf numFmtId="0" fontId="27" fillId="17" borderId="19" xfId="0" applyFont="1" applyFill="1" applyBorder="1" applyAlignment="1">
      <alignment horizontal="center" wrapText="1"/>
    </xf>
    <xf numFmtId="0" fontId="27" fillId="0" borderId="15" xfId="0" applyFont="1" applyBorder="1" applyAlignment="1">
      <alignment horizontal="center" wrapText="1"/>
    </xf>
    <xf numFmtId="0" fontId="27" fillId="17" borderId="43" xfId="0" applyFont="1" applyFill="1" applyBorder="1" applyAlignment="1">
      <alignment horizontal="center" wrapText="1"/>
    </xf>
    <xf numFmtId="0" fontId="34" fillId="18" borderId="69" xfId="0" applyFont="1" applyFill="1" applyBorder="1" applyAlignment="1">
      <alignment horizontal="left" vertical="center"/>
    </xf>
    <xf numFmtId="0" fontId="27" fillId="17" borderId="55" xfId="0" applyFont="1" applyFill="1" applyBorder="1" applyAlignment="1">
      <alignment horizontal="center" wrapText="1"/>
    </xf>
    <xf numFmtId="0" fontId="34" fillId="19" borderId="69" xfId="0" applyFont="1" applyFill="1" applyBorder="1" applyAlignment="1">
      <alignment horizontal="left" vertical="center"/>
    </xf>
    <xf numFmtId="0" fontId="34" fillId="20" borderId="69" xfId="0" applyFont="1" applyFill="1" applyBorder="1" applyAlignment="1">
      <alignment horizontal="left" vertical="center"/>
    </xf>
    <xf numFmtId="0" fontId="27" fillId="21" borderId="69" xfId="0" applyFont="1" applyFill="1" applyBorder="1" applyAlignment="1">
      <alignment horizontal="left" vertical="center"/>
    </xf>
    <xf numFmtId="0" fontId="27" fillId="22" borderId="69" xfId="0" applyFont="1" applyFill="1" applyBorder="1" applyAlignment="1">
      <alignment horizontal="left" vertical="center"/>
    </xf>
    <xf numFmtId="0" fontId="34" fillId="23" borderId="69" xfId="0" applyFont="1" applyFill="1" applyBorder="1" applyAlignment="1">
      <alignment horizontal="left" vertical="center"/>
    </xf>
    <xf numFmtId="0" fontId="34" fillId="24" borderId="69" xfId="0" applyFont="1" applyFill="1" applyBorder="1" applyAlignment="1">
      <alignment horizontal="left" vertical="center"/>
    </xf>
    <xf numFmtId="0" fontId="34" fillId="25" borderId="69" xfId="0" applyFont="1" applyFill="1" applyBorder="1" applyAlignment="1">
      <alignment horizontal="left" vertical="center"/>
    </xf>
    <xf numFmtId="0" fontId="34" fillId="26" borderId="69" xfId="0" applyFont="1" applyFill="1" applyBorder="1" applyAlignment="1">
      <alignment horizontal="left" vertical="center"/>
    </xf>
    <xf numFmtId="0" fontId="13" fillId="0" borderId="15" xfId="0" applyFont="1" applyBorder="1"/>
    <xf numFmtId="0" fontId="34" fillId="27" borderId="69" xfId="0" applyFont="1" applyFill="1" applyBorder="1" applyAlignment="1">
      <alignment horizontal="left" vertical="center"/>
    </xf>
    <xf numFmtId="0" fontId="34" fillId="27" borderId="70" xfId="0" applyFont="1" applyFill="1" applyBorder="1" applyAlignment="1">
      <alignment horizontal="left" vertical="center"/>
    </xf>
    <xf numFmtId="0" fontId="27" fillId="0" borderId="17" xfId="0" applyFont="1" applyBorder="1" applyAlignment="1">
      <alignment horizontal="left" vertical="center" wrapText="1"/>
    </xf>
    <xf numFmtId="0" fontId="1" fillId="0" borderId="16" xfId="0" applyFont="1" applyBorder="1"/>
    <xf numFmtId="0" fontId="1" fillId="0" borderId="17" xfId="0" applyFont="1" applyBorder="1"/>
    <xf numFmtId="0" fontId="1" fillId="0" borderId="18" xfId="0" applyFont="1" applyBorder="1"/>
    <xf numFmtId="0" fontId="26" fillId="0" borderId="0" xfId="0" applyFont="1" applyAlignment="1">
      <alignment horizontal="center" vertical="center" wrapText="1"/>
    </xf>
    <xf numFmtId="0" fontId="26" fillId="0" borderId="0" xfId="0" applyFont="1" applyAlignment="1">
      <alignment horizontal="right" vertical="center"/>
    </xf>
    <xf numFmtId="0" fontId="26" fillId="0" borderId="0" xfId="0" applyFont="1" applyAlignment="1">
      <alignment horizontal="center"/>
    </xf>
    <xf numFmtId="0" fontId="26" fillId="0" borderId="0" xfId="0" applyFont="1" applyAlignment="1">
      <alignment horizontal="center" vertical="center"/>
    </xf>
    <xf numFmtId="0" fontId="23" fillId="0" borderId="0" xfId="0" applyFont="1" applyAlignment="1">
      <alignment horizontal="center" vertical="center"/>
    </xf>
    <xf numFmtId="0" fontId="27" fillId="0" borderId="0" xfId="0" applyFont="1" applyAlignment="1">
      <alignment horizontal="center"/>
    </xf>
    <xf numFmtId="0" fontId="27" fillId="0" borderId="0" xfId="0" applyFont="1" applyAlignment="1">
      <alignment horizontal="center" vertical="center"/>
    </xf>
    <xf numFmtId="9" fontId="26" fillId="0" borderId="0" xfId="0" applyNumberFormat="1" applyFont="1" applyAlignment="1">
      <alignment horizontal="center"/>
    </xf>
    <xf numFmtId="9" fontId="27" fillId="0" borderId="0" xfId="0" applyNumberFormat="1" applyFont="1" applyAlignment="1">
      <alignment horizontal="center" vertical="center"/>
    </xf>
    <xf numFmtId="0" fontId="27" fillId="0" borderId="0" xfId="0" applyFont="1"/>
    <xf numFmtId="0" fontId="35" fillId="0" borderId="0" xfId="0" applyFont="1"/>
    <xf numFmtId="0" fontId="21" fillId="10" borderId="39" xfId="0" applyFont="1" applyFill="1" applyBorder="1" applyAlignment="1">
      <alignment horizontal="right" vertical="center" wrapText="1"/>
    </xf>
    <xf numFmtId="0" fontId="19" fillId="10" borderId="71" xfId="0" applyFont="1" applyFill="1" applyBorder="1" applyAlignment="1">
      <alignment vertical="center" wrapText="1"/>
    </xf>
    <xf numFmtId="0" fontId="1" fillId="10" borderId="72" xfId="0" applyFont="1" applyFill="1" applyBorder="1"/>
    <xf numFmtId="0" fontId="1" fillId="10" borderId="72" xfId="0" applyFont="1" applyFill="1" applyBorder="1" applyAlignment="1">
      <alignment wrapText="1"/>
    </xf>
    <xf numFmtId="0" fontId="1" fillId="10" borderId="73" xfId="0" applyFont="1" applyFill="1" applyBorder="1"/>
    <xf numFmtId="0" fontId="21" fillId="12" borderId="10" xfId="0" applyFont="1" applyFill="1" applyBorder="1" applyAlignment="1">
      <alignment horizontal="right" vertical="center" wrapText="1"/>
    </xf>
    <xf numFmtId="0" fontId="13" fillId="0" borderId="74" xfId="0" applyFont="1" applyBorder="1"/>
    <xf numFmtId="0" fontId="22" fillId="14" borderId="75" xfId="0" applyFont="1" applyFill="1" applyBorder="1" applyAlignment="1">
      <alignment vertical="center" wrapText="1"/>
    </xf>
    <xf numFmtId="0" fontId="28" fillId="4" borderId="76" xfId="0" applyFont="1" applyFill="1" applyBorder="1" applyAlignment="1">
      <alignment horizontal="center" vertical="center" wrapText="1"/>
    </xf>
    <xf numFmtId="0" fontId="1" fillId="4" borderId="19" xfId="0" applyFont="1" applyFill="1" applyBorder="1" applyAlignment="1">
      <alignment horizontal="center" vertical="center"/>
    </xf>
    <xf numFmtId="0" fontId="1" fillId="4" borderId="19" xfId="0" applyFont="1" applyFill="1" applyBorder="1" applyAlignment="1">
      <alignment horizontal="center" vertical="center" wrapText="1"/>
    </xf>
    <xf numFmtId="0" fontId="1" fillId="14" borderId="19" xfId="0" applyFont="1" applyFill="1" applyBorder="1" applyAlignment="1">
      <alignment horizontal="center" vertical="center"/>
    </xf>
    <xf numFmtId="0" fontId="22" fillId="14" borderId="77" xfId="0" applyFont="1" applyFill="1" applyBorder="1" applyAlignment="1">
      <alignment vertical="center" wrapText="1"/>
    </xf>
    <xf numFmtId="0" fontId="28" fillId="0" borderId="78" xfId="0" applyFont="1" applyBorder="1" applyAlignment="1">
      <alignment horizontal="center" vertical="center" wrapText="1"/>
    </xf>
    <xf numFmtId="0" fontId="1" fillId="0" borderId="19" xfId="0" applyFont="1" applyBorder="1" applyAlignment="1">
      <alignment horizontal="center" vertical="center"/>
    </xf>
    <xf numFmtId="0" fontId="22" fillId="14" borderId="79" xfId="0" applyFont="1" applyFill="1" applyBorder="1" applyAlignment="1">
      <alignment vertical="center" wrapText="1"/>
    </xf>
    <xf numFmtId="0" fontId="22" fillId="14" borderId="80" xfId="0" applyFont="1" applyFill="1" applyBorder="1" applyAlignment="1">
      <alignment vertical="center" wrapText="1"/>
    </xf>
    <xf numFmtId="0" fontId="28" fillId="0" borderId="81" xfId="0" applyFont="1" applyBorder="1" applyAlignment="1">
      <alignment horizontal="center" vertical="center"/>
    </xf>
    <xf numFmtId="0" fontId="1" fillId="14" borderId="19" xfId="0" applyFont="1" applyFill="1" applyBorder="1" applyAlignment="1">
      <alignment horizontal="center" vertical="center" wrapText="1"/>
    </xf>
    <xf numFmtId="0" fontId="25" fillId="0" borderId="0" xfId="0" applyFont="1" applyAlignment="1">
      <alignment vertical="center"/>
    </xf>
    <xf numFmtId="0" fontId="33" fillId="15" borderId="82" xfId="0" applyFont="1" applyFill="1" applyBorder="1" applyAlignment="1">
      <alignment horizontal="center" vertical="center" wrapText="1"/>
    </xf>
    <xf numFmtId="0" fontId="34" fillId="15" borderId="83" xfId="0" applyFont="1" applyFill="1" applyBorder="1" applyAlignment="1">
      <alignment horizontal="center" vertical="center" wrapText="1"/>
    </xf>
    <xf numFmtId="0" fontId="34" fillId="15" borderId="82" xfId="0" applyFont="1" applyFill="1" applyBorder="1" applyAlignment="1">
      <alignment horizontal="center" vertical="center" wrapText="1"/>
    </xf>
    <xf numFmtId="0" fontId="27" fillId="0" borderId="82" xfId="0" applyFont="1" applyBorder="1" applyAlignment="1">
      <alignment vertical="center" wrapText="1"/>
    </xf>
    <xf numFmtId="0" fontId="27" fillId="0" borderId="78" xfId="0" applyFont="1" applyBorder="1" applyAlignment="1">
      <alignment horizontal="left" vertical="center" wrapText="1"/>
    </xf>
    <xf numFmtId="0" fontId="27" fillId="0" borderId="19" xfId="0" applyFont="1" applyBorder="1" applyAlignment="1">
      <alignment horizontal="left" vertical="center" wrapText="1"/>
    </xf>
    <xf numFmtId="49" fontId="27" fillId="0" borderId="53" xfId="0" applyNumberFormat="1" applyFont="1" applyBorder="1" applyAlignment="1">
      <alignment horizontal="center" vertical="center" wrapText="1"/>
    </xf>
    <xf numFmtId="0" fontId="27" fillId="0" borderId="82" xfId="0" applyFont="1" applyBorder="1" applyAlignment="1">
      <alignment horizontal="center" vertical="center" wrapText="1"/>
    </xf>
    <xf numFmtId="0" fontId="27" fillId="0" borderId="84" xfId="0" applyFont="1" applyBorder="1" applyAlignment="1">
      <alignment horizontal="left" vertical="center" wrapText="1"/>
    </xf>
    <xf numFmtId="49" fontId="27" fillId="0" borderId="85" xfId="0" applyNumberFormat="1" applyFont="1" applyBorder="1" applyAlignment="1">
      <alignment horizontal="center" vertical="center" wrapText="1"/>
    </xf>
    <xf numFmtId="0" fontId="27" fillId="0" borderId="78" xfId="0" applyFont="1" applyBorder="1" applyAlignment="1">
      <alignment vertical="center" wrapText="1"/>
    </xf>
    <xf numFmtId="49" fontId="27" fillId="0" borderId="19" xfId="0" applyNumberFormat="1" applyFont="1" applyBorder="1" applyAlignment="1">
      <alignment horizontal="center" vertical="center" wrapText="1"/>
    </xf>
    <xf numFmtId="49" fontId="27" fillId="0" borderId="19" xfId="0" applyNumberFormat="1" applyFont="1" applyBorder="1" applyAlignment="1">
      <alignment horizontal="left" vertical="center" wrapText="1"/>
    </xf>
    <xf numFmtId="0" fontId="27" fillId="0" borderId="87" xfId="0" applyFont="1" applyBorder="1" applyAlignment="1">
      <alignment horizontal="left" vertical="center" wrapText="1"/>
    </xf>
    <xf numFmtId="49" fontId="27" fillId="0" borderId="88" xfId="0" applyNumberFormat="1" applyFont="1" applyBorder="1" applyAlignment="1">
      <alignment horizontal="center" vertical="center" wrapText="1"/>
    </xf>
    <xf numFmtId="0" fontId="27" fillId="0" borderId="89" xfId="0" applyFont="1" applyBorder="1" applyAlignment="1">
      <alignment horizontal="center" vertical="center" wrapText="1"/>
    </xf>
    <xf numFmtId="0" fontId="13" fillId="0" borderId="0" xfId="0" applyFont="1" applyAlignment="1">
      <alignment wrapText="1"/>
    </xf>
    <xf numFmtId="0" fontId="13" fillId="0" borderId="0" xfId="0" applyFont="1" applyAlignment="1">
      <alignment horizontal="left" wrapText="1"/>
    </xf>
    <xf numFmtId="0" fontId="30" fillId="0" borderId="0" xfId="0" applyFont="1" applyAlignment="1">
      <alignment horizontal="center" wrapText="1"/>
    </xf>
    <xf numFmtId="0" fontId="22" fillId="0" borderId="0" xfId="0" applyFont="1" applyAlignment="1">
      <alignment horizontal="left" wrapText="1"/>
    </xf>
    <xf numFmtId="0" fontId="30" fillId="15" borderId="10" xfId="0" applyFont="1" applyFill="1" applyBorder="1" applyAlignment="1">
      <alignment horizontal="left" wrapText="1"/>
    </xf>
    <xf numFmtId="0" fontId="30" fillId="15" borderId="10" xfId="0" applyFont="1" applyFill="1" applyBorder="1" applyAlignment="1">
      <alignment horizontal="left"/>
    </xf>
    <xf numFmtId="0" fontId="30" fillId="15" borderId="90" xfId="0" applyFont="1" applyFill="1" applyBorder="1" applyAlignment="1">
      <alignment horizontal="left" wrapText="1"/>
    </xf>
    <xf numFmtId="0" fontId="30" fillId="0" borderId="0" xfId="0" applyFont="1" applyAlignment="1">
      <alignment horizontal="left" wrapText="1"/>
    </xf>
    <xf numFmtId="49" fontId="36" fillId="0" borderId="53" xfId="0" applyNumberFormat="1" applyFont="1" applyBorder="1" applyAlignment="1">
      <alignment horizontal="left" vertical="center" wrapText="1"/>
    </xf>
    <xf numFmtId="0" fontId="27" fillId="0" borderId="0" xfId="0" applyFont="1" applyAlignment="1">
      <alignment vertical="top" wrapText="1"/>
    </xf>
    <xf numFmtId="0" fontId="30" fillId="15" borderId="91" xfId="0" applyFont="1" applyFill="1" applyBorder="1" applyAlignment="1">
      <alignment horizontal="center" wrapText="1"/>
    </xf>
    <xf numFmtId="0" fontId="30" fillId="15" borderId="6" xfId="0" applyFont="1" applyFill="1" applyBorder="1" applyAlignment="1">
      <alignment horizontal="center" wrapText="1"/>
    </xf>
    <xf numFmtId="0" fontId="30" fillId="15" borderId="10" xfId="0" applyFont="1" applyFill="1" applyBorder="1" applyAlignment="1">
      <alignment horizontal="center" wrapText="1"/>
    </xf>
    <xf numFmtId="0" fontId="30" fillId="15" borderId="43" xfId="0" applyFont="1" applyFill="1" applyBorder="1" applyAlignment="1">
      <alignment horizontal="center" wrapText="1"/>
    </xf>
    <xf numFmtId="0" fontId="37" fillId="16" borderId="92" xfId="0" applyFont="1" applyFill="1" applyBorder="1" applyAlignment="1">
      <alignment wrapText="1"/>
    </xf>
    <xf numFmtId="0" fontId="38" fillId="28" borderId="18" xfId="0" applyFont="1" applyFill="1" applyBorder="1" applyAlignment="1">
      <alignment vertical="top" wrapText="1"/>
    </xf>
    <xf numFmtId="0" fontId="27" fillId="0" borderId="19" xfId="0" applyFont="1" applyBorder="1" applyAlignment="1">
      <alignment horizontal="left" vertical="top" wrapText="1"/>
    </xf>
    <xf numFmtId="0" fontId="39" fillId="0" borderId="18" xfId="0" applyFont="1" applyBorder="1" applyAlignment="1">
      <alignment vertical="top" wrapText="1"/>
    </xf>
    <xf numFmtId="0" fontId="27" fillId="0" borderId="37" xfId="0" applyFont="1" applyBorder="1" applyAlignment="1">
      <alignment horizontal="left" vertical="top" wrapText="1"/>
    </xf>
    <xf numFmtId="0" fontId="27" fillId="0" borderId="0" xfId="0" applyFont="1" applyAlignment="1">
      <alignment horizontal="left" vertical="top" wrapText="1"/>
    </xf>
    <xf numFmtId="0" fontId="37" fillId="18" borderId="92" xfId="0" applyFont="1" applyFill="1" applyBorder="1" applyAlignment="1">
      <alignment wrapText="1"/>
    </xf>
    <xf numFmtId="0" fontId="38" fillId="29" borderId="18" xfId="0" applyFont="1" applyFill="1" applyBorder="1" applyAlignment="1">
      <alignment vertical="top" wrapText="1"/>
    </xf>
    <xf numFmtId="0" fontId="37" fillId="19" borderId="92" xfId="0" applyFont="1" applyFill="1" applyBorder="1" applyAlignment="1">
      <alignment wrapText="1"/>
    </xf>
    <xf numFmtId="0" fontId="38" fillId="30" borderId="18" xfId="0" applyFont="1" applyFill="1" applyBorder="1" applyAlignment="1">
      <alignment vertical="top" wrapText="1"/>
    </xf>
    <xf numFmtId="0" fontId="37" fillId="31" borderId="92" xfId="0" applyFont="1" applyFill="1" applyBorder="1" applyAlignment="1">
      <alignment wrapText="1"/>
    </xf>
    <xf numFmtId="0" fontId="38" fillId="32" borderId="18" xfId="0" applyFont="1" applyFill="1" applyBorder="1" applyAlignment="1">
      <alignment vertical="top" wrapText="1"/>
    </xf>
    <xf numFmtId="0" fontId="39" fillId="21" borderId="92" xfId="0" applyFont="1" applyFill="1" applyBorder="1" applyAlignment="1">
      <alignment wrapText="1"/>
    </xf>
    <xf numFmtId="0" fontId="38" fillId="33" borderId="18" xfId="0" applyFont="1" applyFill="1" applyBorder="1" applyAlignment="1">
      <alignment vertical="top" wrapText="1"/>
    </xf>
    <xf numFmtId="0" fontId="37" fillId="34" borderId="92" xfId="0" applyFont="1" applyFill="1" applyBorder="1" applyAlignment="1">
      <alignment wrapText="1"/>
    </xf>
    <xf numFmtId="0" fontId="38" fillId="35" borderId="18" xfId="0" applyFont="1" applyFill="1" applyBorder="1" applyAlignment="1">
      <alignment vertical="top" wrapText="1"/>
    </xf>
    <xf numFmtId="0" fontId="37" fillId="36" borderId="92" xfId="0" applyFont="1" applyFill="1" applyBorder="1" applyAlignment="1">
      <alignment wrapText="1"/>
    </xf>
    <xf numFmtId="0" fontId="38" fillId="37" borderId="18" xfId="0" applyFont="1" applyFill="1" applyBorder="1" applyAlignment="1">
      <alignment vertical="top" wrapText="1"/>
    </xf>
    <xf numFmtId="0" fontId="37" fillId="24" borderId="92" xfId="0" applyFont="1" applyFill="1" applyBorder="1" applyAlignment="1">
      <alignment wrapText="1"/>
    </xf>
    <xf numFmtId="0" fontId="38" fillId="38" borderId="18" xfId="0" applyFont="1" applyFill="1" applyBorder="1" applyAlignment="1">
      <alignment vertical="top" wrapText="1"/>
    </xf>
    <xf numFmtId="0" fontId="37" fillId="25" borderId="92" xfId="0" applyFont="1" applyFill="1" applyBorder="1" applyAlignment="1">
      <alignment wrapText="1"/>
    </xf>
    <xf numFmtId="0" fontId="38" fillId="39" borderId="18" xfId="0" applyFont="1" applyFill="1" applyBorder="1" applyAlignment="1">
      <alignment vertical="top" wrapText="1"/>
    </xf>
    <xf numFmtId="0" fontId="37" fillId="26" borderId="92" xfId="0" applyFont="1" applyFill="1" applyBorder="1" applyAlignment="1">
      <alignment wrapText="1"/>
    </xf>
    <xf numFmtId="0" fontId="38" fillId="40" borderId="18" xfId="0" applyFont="1" applyFill="1" applyBorder="1" applyAlignment="1">
      <alignment vertical="top" wrapText="1"/>
    </xf>
    <xf numFmtId="0" fontId="37" fillId="27" borderId="92" xfId="0" applyFont="1" applyFill="1" applyBorder="1" applyAlignment="1">
      <alignment wrapText="1"/>
    </xf>
    <xf numFmtId="0" fontId="38" fillId="41" borderId="18" xfId="0" applyFont="1" applyFill="1" applyBorder="1" applyAlignment="1">
      <alignment vertical="top" wrapText="1"/>
    </xf>
    <xf numFmtId="0" fontId="33" fillId="42" borderId="19" xfId="0" applyFont="1" applyFill="1" applyBorder="1" applyAlignment="1">
      <alignment horizontal="center" vertical="center"/>
    </xf>
    <xf numFmtId="0" fontId="33" fillId="42" borderId="10" xfId="0" applyFont="1" applyFill="1" applyBorder="1" applyAlignment="1">
      <alignment horizontal="center" vertical="center" wrapText="1"/>
    </xf>
    <xf numFmtId="0" fontId="33" fillId="42" borderId="19" xfId="0" applyFont="1" applyFill="1" applyBorder="1" applyAlignment="1">
      <alignment horizontal="center" vertical="center" wrapText="1"/>
    </xf>
    <xf numFmtId="0" fontId="26" fillId="43" borderId="43" xfId="0" applyFont="1" applyFill="1" applyBorder="1" applyAlignment="1">
      <alignment horizontal="center" vertical="center"/>
    </xf>
    <xf numFmtId="0" fontId="27" fillId="44" borderId="19" xfId="0" applyFont="1" applyFill="1" applyBorder="1" applyAlignment="1">
      <alignment horizontal="center" vertical="center" wrapText="1"/>
    </xf>
    <xf numFmtId="0" fontId="27" fillId="44" borderId="19" xfId="0" applyFont="1" applyFill="1" applyBorder="1" applyAlignment="1">
      <alignment vertical="center" wrapText="1"/>
    </xf>
    <xf numFmtId="0" fontId="26" fillId="45" borderId="43" xfId="0" applyFont="1" applyFill="1" applyBorder="1" applyAlignment="1">
      <alignment horizontal="center" vertical="center"/>
    </xf>
    <xf numFmtId="0" fontId="26" fillId="46" borderId="43" xfId="0" applyFont="1" applyFill="1" applyBorder="1" applyAlignment="1">
      <alignment horizontal="center" vertical="center"/>
    </xf>
    <xf numFmtId="0" fontId="26" fillId="47" borderId="43" xfId="0" applyFont="1" applyFill="1" applyBorder="1" applyAlignment="1">
      <alignment horizontal="center" vertical="center"/>
    </xf>
    <xf numFmtId="0" fontId="26" fillId="48" borderId="43" xfId="0" applyFont="1" applyFill="1" applyBorder="1" applyAlignment="1">
      <alignment horizontal="center" vertical="center"/>
    </xf>
    <xf numFmtId="0" fontId="26" fillId="49" borderId="43" xfId="0" applyFont="1" applyFill="1" applyBorder="1" applyAlignment="1">
      <alignment horizontal="center" vertical="center"/>
    </xf>
    <xf numFmtId="0" fontId="26" fillId="50" borderId="43" xfId="0" applyFont="1" applyFill="1" applyBorder="1" applyAlignment="1">
      <alignment horizontal="center" vertical="center"/>
    </xf>
    <xf numFmtId="0" fontId="26" fillId="51" borderId="43" xfId="0" applyFont="1" applyFill="1" applyBorder="1" applyAlignment="1">
      <alignment horizontal="center" vertical="center"/>
    </xf>
    <xf numFmtId="0" fontId="26" fillId="52" borderId="43" xfId="0" applyFont="1" applyFill="1" applyBorder="1" applyAlignment="1">
      <alignment horizontal="center" vertical="center"/>
    </xf>
    <xf numFmtId="0" fontId="26" fillId="53" borderId="43" xfId="0" applyFont="1" applyFill="1" applyBorder="1" applyAlignment="1">
      <alignment horizontal="center" vertical="center"/>
    </xf>
    <xf numFmtId="0" fontId="26" fillId="54" borderId="43" xfId="0" applyFont="1" applyFill="1" applyBorder="1" applyAlignment="1">
      <alignment horizontal="center" vertical="center"/>
    </xf>
    <xf numFmtId="0" fontId="26" fillId="47" borderId="93" xfId="0" applyFont="1" applyFill="1" applyBorder="1" applyAlignment="1">
      <alignment horizontal="center" vertical="center"/>
    </xf>
    <xf numFmtId="0" fontId="26" fillId="54" borderId="93" xfId="0" applyFont="1" applyFill="1" applyBorder="1" applyAlignment="1">
      <alignment horizontal="center" vertical="center"/>
    </xf>
    <xf numFmtId="0" fontId="26" fillId="48" borderId="93" xfId="0" applyFont="1" applyFill="1" applyBorder="1" applyAlignment="1">
      <alignment horizontal="center" vertical="center"/>
    </xf>
    <xf numFmtId="0" fontId="26" fillId="49" borderId="93" xfId="0" applyFont="1" applyFill="1" applyBorder="1" applyAlignment="1">
      <alignment horizontal="center" vertical="center"/>
    </xf>
    <xf numFmtId="0" fontId="26" fillId="51" borderId="93" xfId="0" applyFont="1" applyFill="1" applyBorder="1" applyAlignment="1">
      <alignment horizontal="center" vertical="center"/>
    </xf>
    <xf numFmtId="0" fontId="26" fillId="52" borderId="93" xfId="0" applyFont="1" applyFill="1" applyBorder="1" applyAlignment="1">
      <alignment horizontal="center" vertical="center"/>
    </xf>
    <xf numFmtId="0" fontId="26" fillId="46" borderId="93" xfId="0" applyFont="1" applyFill="1" applyBorder="1" applyAlignment="1">
      <alignment horizontal="center" vertical="center"/>
    </xf>
    <xf numFmtId="0" fontId="27" fillId="44" borderId="43" xfId="0" applyFont="1" applyFill="1" applyBorder="1" applyAlignment="1">
      <alignment horizontal="center" vertical="center" wrapText="1"/>
    </xf>
    <xf numFmtId="0" fontId="26" fillId="43" borderId="10" xfId="0" applyFont="1" applyFill="1" applyBorder="1" applyAlignment="1">
      <alignment horizontal="center" vertical="center"/>
    </xf>
    <xf numFmtId="0" fontId="27" fillId="55" borderId="19" xfId="0" applyFont="1" applyFill="1" applyBorder="1" applyAlignment="1">
      <alignment horizontal="center" vertical="center" wrapText="1"/>
    </xf>
    <xf numFmtId="0" fontId="27" fillId="55" borderId="19" xfId="0" applyFont="1" applyFill="1" applyBorder="1" applyAlignment="1">
      <alignment vertical="center" wrapText="1"/>
    </xf>
    <xf numFmtId="0" fontId="45" fillId="0" borderId="0" xfId="0" applyFont="1"/>
    <xf numFmtId="0" fontId="46" fillId="0" borderId="0" xfId="0" applyFont="1"/>
    <xf numFmtId="9" fontId="46" fillId="0" borderId="0" xfId="0" applyNumberFormat="1" applyFont="1" applyAlignment="1">
      <alignment horizontal="center" vertical="center"/>
    </xf>
    <xf numFmtId="0" fontId="44" fillId="0" borderId="0" xfId="0" applyFont="1"/>
    <xf numFmtId="0" fontId="28" fillId="0" borderId="58" xfId="0" applyFont="1" applyBorder="1" applyAlignment="1">
      <alignment horizontal="center" vertical="center"/>
    </xf>
    <xf numFmtId="0" fontId="23" fillId="0" borderId="45" xfId="0" applyFont="1" applyBorder="1" applyAlignment="1">
      <alignment horizontal="center" vertical="center" wrapText="1"/>
    </xf>
    <xf numFmtId="9" fontId="25" fillId="0" borderId="46" xfId="0" applyNumberFormat="1" applyFont="1" applyBorder="1" applyAlignment="1">
      <alignment horizontal="center" vertical="center"/>
    </xf>
    <xf numFmtId="0" fontId="27" fillId="0" borderId="86" xfId="0" applyFont="1" applyBorder="1" applyAlignment="1">
      <alignment horizontal="center" vertical="center" wrapText="1"/>
    </xf>
    <xf numFmtId="0" fontId="28" fillId="0" borderId="38" xfId="0" applyFont="1" applyBorder="1" applyAlignment="1">
      <alignment horizontal="center" vertical="center"/>
    </xf>
    <xf numFmtId="0" fontId="1" fillId="0" borderId="19" xfId="0" applyFont="1" applyBorder="1" applyAlignment="1">
      <alignment horizontal="center"/>
    </xf>
    <xf numFmtId="0" fontId="27" fillId="0" borderId="38" xfId="0" applyFont="1" applyBorder="1" applyAlignment="1">
      <alignment horizontal="center" vertical="center"/>
    </xf>
    <xf numFmtId="0" fontId="27" fillId="0" borderId="38" xfId="0" applyFont="1" applyBorder="1" applyAlignment="1">
      <alignment horizontal="center" vertical="center" wrapText="1"/>
    </xf>
    <xf numFmtId="0" fontId="27" fillId="0" borderId="16" xfId="0" applyFont="1" applyBorder="1" applyAlignment="1">
      <alignment horizontal="center" vertical="center"/>
    </xf>
    <xf numFmtId="0" fontId="1" fillId="0" borderId="0" xfId="0" applyFont="1" applyAlignment="1">
      <alignment horizontal="left" vertical="center" wrapText="1"/>
    </xf>
    <xf numFmtId="0" fontId="0" fillId="0" borderId="0" xfId="0" applyAlignment="1">
      <alignment vertical="center"/>
    </xf>
    <xf numFmtId="0" fontId="1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vertical="top" wrapText="1"/>
    </xf>
    <xf numFmtId="0" fontId="13" fillId="0" borderId="0" xfId="0" applyFont="1" applyAlignment="1">
      <alignment vertical="top"/>
    </xf>
    <xf numFmtId="0" fontId="0" fillId="0" borderId="0" xfId="0" applyAlignment="1">
      <alignment vertical="top"/>
    </xf>
    <xf numFmtId="0" fontId="1" fillId="0" borderId="0" xfId="0" applyFont="1" applyAlignment="1">
      <alignment horizontal="left" vertical="top" wrapText="1"/>
    </xf>
    <xf numFmtId="0" fontId="1" fillId="0" borderId="68" xfId="0" applyFont="1" applyBorder="1"/>
    <xf numFmtId="0" fontId="8" fillId="0" borderId="68" xfId="0" applyFont="1" applyBorder="1"/>
    <xf numFmtId="0" fontId="10" fillId="0" borderId="68" xfId="0" applyFont="1" applyBorder="1"/>
    <xf numFmtId="0" fontId="1" fillId="0" borderId="97" xfId="0" applyFont="1" applyBorder="1"/>
    <xf numFmtId="0" fontId="1" fillId="0" borderId="98" xfId="0" applyFont="1" applyBorder="1"/>
    <xf numFmtId="0" fontId="9" fillId="3" borderId="97" xfId="0" applyFont="1" applyFill="1" applyBorder="1"/>
    <xf numFmtId="0" fontId="10" fillId="0" borderId="98" xfId="0" applyFont="1" applyBorder="1"/>
    <xf numFmtId="0" fontId="27" fillId="0" borderId="90" xfId="0" applyFont="1" applyBorder="1" applyAlignment="1">
      <alignment horizontal="center" wrapText="1"/>
    </xf>
    <xf numFmtId="0" fontId="4" fillId="0" borderId="94" xfId="0" applyFont="1" applyBorder="1" applyAlignment="1">
      <alignment vertical="top" wrapText="1"/>
    </xf>
    <xf numFmtId="0" fontId="3" fillId="0" borderId="94" xfId="0" applyFont="1" applyBorder="1" applyAlignment="1">
      <alignment vertical="top"/>
    </xf>
    <xf numFmtId="0" fontId="5" fillId="4" borderId="94" xfId="0" applyFont="1" applyFill="1" applyBorder="1" applyAlignment="1">
      <alignment horizontal="left" vertical="center"/>
    </xf>
    <xf numFmtId="0" fontId="3" fillId="0" borderId="94" xfId="0" applyFont="1" applyBorder="1" applyAlignment="1">
      <alignment horizontal="left" vertical="center"/>
    </xf>
    <xf numFmtId="0" fontId="2" fillId="2" borderId="94" xfId="0" applyFont="1" applyFill="1" applyBorder="1" applyAlignment="1">
      <alignment horizontal="center" vertical="center" wrapText="1"/>
    </xf>
    <xf numFmtId="0" fontId="3" fillId="0" borderId="94" xfId="0" applyFont="1" applyBorder="1"/>
    <xf numFmtId="0" fontId="4" fillId="3" borderId="94" xfId="0" applyFont="1" applyFill="1" applyBorder="1" applyAlignment="1">
      <alignment horizontal="center" vertical="center" wrapText="1"/>
    </xf>
    <xf numFmtId="0" fontId="50" fillId="3" borderId="94" xfId="0" applyFont="1" applyFill="1" applyBorder="1" applyAlignment="1">
      <alignment horizontal="left" vertical="top" wrapText="1"/>
    </xf>
    <xf numFmtId="0" fontId="49" fillId="0" borderId="94" xfId="0" applyFont="1" applyBorder="1" applyAlignment="1">
      <alignment vertical="top"/>
    </xf>
    <xf numFmtId="0" fontId="6" fillId="0" borderId="94" xfId="0" applyFont="1" applyBorder="1" applyAlignment="1">
      <alignment vertical="top" wrapText="1"/>
    </xf>
    <xf numFmtId="0" fontId="5" fillId="4" borderId="95" xfId="0" applyFont="1" applyFill="1" applyBorder="1" applyAlignment="1">
      <alignment horizontal="left" vertical="center"/>
    </xf>
    <xf numFmtId="0" fontId="3" fillId="0" borderId="95" xfId="0" applyFont="1" applyBorder="1" applyAlignment="1">
      <alignment horizontal="left" vertical="center"/>
    </xf>
    <xf numFmtId="0" fontId="11" fillId="3" borderId="99" xfId="0" applyFont="1" applyFill="1" applyBorder="1" applyAlignment="1">
      <alignment horizontal="left" vertical="top" wrapText="1"/>
    </xf>
    <xf numFmtId="0" fontId="3" fillId="0" borderId="100" xfId="0" applyFont="1" applyBorder="1" applyAlignment="1">
      <alignment horizontal="left" vertical="top"/>
    </xf>
    <xf numFmtId="0" fontId="3" fillId="0" borderId="101" xfId="0" applyFont="1" applyBorder="1" applyAlignment="1">
      <alignment horizontal="left" vertical="top"/>
    </xf>
    <xf numFmtId="0" fontId="1" fillId="6" borderId="96" xfId="0" applyFont="1" applyFill="1" applyBorder="1" applyAlignment="1">
      <alignment horizontal="left" vertical="top" wrapText="1"/>
    </xf>
    <xf numFmtId="0" fontId="3" fillId="0" borderId="96" xfId="0" applyFont="1" applyBorder="1" applyAlignment="1">
      <alignment horizontal="left" vertical="top"/>
    </xf>
    <xf numFmtId="0" fontId="3" fillId="0" borderId="94" xfId="0" applyFont="1" applyBorder="1" applyAlignment="1">
      <alignment horizontal="left" vertical="top"/>
    </xf>
    <xf numFmtId="0" fontId="0" fillId="0" borderId="94" xfId="0" applyBorder="1" applyAlignment="1">
      <alignment horizontal="left" vertical="top"/>
    </xf>
    <xf numFmtId="0" fontId="4" fillId="0" borderId="102" xfId="0" applyFont="1" applyBorder="1" applyAlignment="1">
      <alignment horizontal="left" vertical="top" wrapText="1"/>
    </xf>
    <xf numFmtId="0" fontId="4" fillId="0" borderId="103" xfId="0" applyFont="1" applyBorder="1" applyAlignment="1">
      <alignment horizontal="left" vertical="top" wrapText="1"/>
    </xf>
    <xf numFmtId="0" fontId="4" fillId="0" borderId="104" xfId="0" applyFont="1" applyBorder="1" applyAlignment="1">
      <alignment horizontal="left" vertical="top" wrapText="1"/>
    </xf>
    <xf numFmtId="0" fontId="13" fillId="0" borderId="94" xfId="0" applyFont="1" applyBorder="1" applyAlignment="1">
      <alignment horizontal="left" vertical="top" wrapText="1"/>
    </xf>
    <xf numFmtId="0" fontId="0" fillId="0" borderId="94" xfId="0" applyBorder="1" applyAlignment="1">
      <alignment vertical="top"/>
    </xf>
    <xf numFmtId="0" fontId="3" fillId="0" borderId="94" xfId="0" applyFont="1" applyBorder="1" applyAlignment="1">
      <alignment vertical="center"/>
    </xf>
    <xf numFmtId="0" fontId="13" fillId="0" borderId="94" xfId="0" applyFont="1" applyBorder="1" applyAlignment="1">
      <alignment vertical="top" wrapText="1"/>
    </xf>
    <xf numFmtId="0" fontId="13" fillId="0" borderId="31" xfId="0" applyFont="1" applyBorder="1" applyAlignment="1">
      <alignment horizontal="left" vertical="center" wrapText="1"/>
    </xf>
    <xf numFmtId="0" fontId="3" fillId="0" borderId="29" xfId="0" applyFont="1" applyBorder="1"/>
    <xf numFmtId="0" fontId="3" fillId="0" borderId="32" xfId="0" applyFont="1" applyBorder="1"/>
    <xf numFmtId="0" fontId="13" fillId="9" borderId="31" xfId="0" applyFont="1" applyFill="1" applyBorder="1" applyAlignment="1">
      <alignment horizontal="left" vertical="center" wrapText="1"/>
    </xf>
    <xf numFmtId="0" fontId="1" fillId="0" borderId="5" xfId="0" applyFont="1" applyBorder="1" applyAlignment="1">
      <alignment horizontal="left" vertical="center"/>
    </xf>
    <xf numFmtId="0" fontId="3" fillId="0" borderId="5" xfId="0" applyFont="1" applyBorder="1"/>
    <xf numFmtId="0" fontId="3" fillId="0" borderId="6" xfId="0" applyFont="1" applyBorder="1"/>
    <xf numFmtId="0" fontId="16" fillId="0" borderId="0" xfId="0" applyFont="1" applyAlignment="1">
      <alignment horizontal="center" vertical="center"/>
    </xf>
    <xf numFmtId="0" fontId="0" fillId="0" borderId="0" xfId="0"/>
    <xf numFmtId="0" fontId="1" fillId="0" borderId="37" xfId="0" applyFont="1" applyBorder="1" applyAlignment="1">
      <alignment horizontal="center" vertical="center" wrapText="1"/>
    </xf>
    <xf numFmtId="0" fontId="3" fillId="0" borderId="37" xfId="0" applyFont="1" applyBorder="1"/>
    <xf numFmtId="9" fontId="14" fillId="7" borderId="36" xfId="0" applyNumberFormat="1" applyFont="1" applyFill="1" applyBorder="1" applyAlignment="1">
      <alignment horizontal="center" vertical="center" wrapText="1"/>
    </xf>
    <xf numFmtId="0" fontId="3" fillId="0" borderId="38" xfId="0" applyFont="1" applyBorder="1"/>
    <xf numFmtId="0" fontId="19" fillId="0" borderId="4" xfId="0" applyFont="1" applyBorder="1" applyAlignment="1">
      <alignment horizontal="center" vertical="center" wrapText="1"/>
    </xf>
    <xf numFmtId="0" fontId="1" fillId="0" borderId="4" xfId="0" applyFont="1" applyBorder="1" applyAlignment="1">
      <alignment horizontal="left" vertical="top" wrapText="1"/>
    </xf>
    <xf numFmtId="0" fontId="1" fillId="0" borderId="4" xfId="0" applyFont="1" applyBorder="1" applyAlignment="1">
      <alignment horizontal="right" vertical="center"/>
    </xf>
    <xf numFmtId="0" fontId="19" fillId="0" borderId="11" xfId="0" applyFont="1" applyBorder="1" applyAlignment="1">
      <alignment horizontal="center" vertical="center"/>
    </xf>
    <xf numFmtId="0" fontId="3" fillId="0" borderId="12" xfId="0" applyFont="1" applyBorder="1"/>
    <xf numFmtId="0" fontId="3" fillId="0" borderId="13" xfId="0" applyFont="1" applyBorder="1"/>
    <xf numFmtId="0" fontId="1" fillId="0" borderId="14" xfId="0" applyFont="1" applyBorder="1" applyAlignment="1">
      <alignment horizontal="center" vertical="center" wrapText="1"/>
    </xf>
    <xf numFmtId="0" fontId="0" fillId="0" borderId="0" xfId="0" applyAlignment="1">
      <alignment vertical="center"/>
    </xf>
    <xf numFmtId="0" fontId="3" fillId="0" borderId="15" xfId="0" applyFont="1" applyBorder="1" applyAlignment="1">
      <alignment vertical="center"/>
    </xf>
    <xf numFmtId="0" fontId="0" fillId="0" borderId="0" xfId="0" applyAlignment="1">
      <alignment horizontal="center" vertical="center"/>
    </xf>
    <xf numFmtId="0" fontId="3" fillId="0" borderId="15" xfId="0" applyFont="1" applyBorder="1" applyAlignment="1">
      <alignment horizontal="center" vertical="center"/>
    </xf>
    <xf numFmtId="0" fontId="17" fillId="9" borderId="28" xfId="0" applyFont="1" applyFill="1" applyBorder="1" applyAlignment="1">
      <alignment horizontal="left" vertical="top"/>
    </xf>
    <xf numFmtId="0" fontId="3" fillId="0" borderId="30" xfId="0" applyFont="1" applyBorder="1"/>
    <xf numFmtId="0" fontId="16" fillId="0" borderId="28" xfId="0" applyFont="1" applyBorder="1" applyAlignment="1">
      <alignment horizontal="left" vertical="top"/>
    </xf>
    <xf numFmtId="0" fontId="16" fillId="0" borderId="33" xfId="0" applyFont="1" applyBorder="1" applyAlignment="1">
      <alignment horizontal="left" vertical="top"/>
    </xf>
    <xf numFmtId="0" fontId="3" fillId="0" borderId="34" xfId="0" applyFont="1" applyBorder="1"/>
    <xf numFmtId="0" fontId="3" fillId="0" borderId="35" xfId="0" applyFont="1" applyBorder="1"/>
    <xf numFmtId="0" fontId="13" fillId="0" borderId="26" xfId="0" applyFont="1" applyBorder="1" applyAlignment="1">
      <alignment horizontal="left" vertical="center" wrapText="1"/>
    </xf>
    <xf numFmtId="0" fontId="3" fillId="0" borderId="24" xfId="0" applyFont="1" applyBorder="1"/>
    <xf numFmtId="0" fontId="3" fillId="0" borderId="27" xfId="0" applyFont="1" applyBorder="1"/>
    <xf numFmtId="0" fontId="13" fillId="0" borderId="14" xfId="0" applyFont="1" applyBorder="1" applyAlignment="1">
      <alignment horizontal="left" vertical="center" wrapText="1"/>
    </xf>
    <xf numFmtId="0" fontId="3" fillId="0" borderId="15" xfId="0" applyFont="1" applyBorder="1"/>
    <xf numFmtId="0" fontId="15" fillId="8" borderId="22" xfId="0" applyFont="1" applyFill="1" applyBorder="1" applyAlignment="1">
      <alignment horizontal="left" vertical="center" wrapText="1"/>
    </xf>
    <xf numFmtId="0" fontId="3" fillId="0" borderId="8" xfId="0" applyFont="1" applyBorder="1"/>
    <xf numFmtId="0" fontId="3" fillId="0" borderId="9" xfId="0" applyFont="1" applyBorder="1"/>
    <xf numFmtId="0" fontId="15" fillId="8" borderId="7" xfId="0" applyFont="1" applyFill="1" applyBorder="1" applyAlignment="1">
      <alignment horizontal="left" vertical="center" wrapText="1"/>
    </xf>
    <xf numFmtId="0" fontId="3" fillId="0" borderId="20" xfId="0" applyFont="1" applyBorder="1"/>
    <xf numFmtId="0" fontId="16" fillId="0" borderId="23" xfId="0" applyFont="1" applyBorder="1" applyAlignment="1">
      <alignment horizontal="left" vertical="top"/>
    </xf>
    <xf numFmtId="0" fontId="3" fillId="0" borderId="25" xfId="0" applyFont="1" applyBorder="1"/>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vertical="center" wrapText="1"/>
    </xf>
    <xf numFmtId="0" fontId="5" fillId="4" borderId="7" xfId="0" applyFont="1" applyFill="1" applyBorder="1" applyAlignment="1">
      <alignment horizontal="left" vertical="center"/>
    </xf>
    <xf numFmtId="0" fontId="13" fillId="0" borderId="14" xfId="0" applyFont="1" applyBorder="1" applyAlignment="1">
      <alignment vertical="center" wrapText="1"/>
    </xf>
    <xf numFmtId="0" fontId="1" fillId="0" borderId="14" xfId="0" applyFont="1" applyBorder="1" applyAlignment="1">
      <alignment horizontal="right" vertical="center" wrapText="1"/>
    </xf>
    <xf numFmtId="0" fontId="3" fillId="0" borderId="14" xfId="0" applyFont="1" applyBorder="1"/>
    <xf numFmtId="0" fontId="1" fillId="0" borderId="15" xfId="0" applyFont="1" applyBorder="1" applyAlignment="1">
      <alignment horizontal="left" vertical="center" wrapText="1"/>
    </xf>
    <xf numFmtId="0" fontId="5" fillId="4" borderId="7" xfId="0" applyFont="1" applyFill="1" applyBorder="1" applyAlignment="1">
      <alignment horizontal="left"/>
    </xf>
    <xf numFmtId="0" fontId="47" fillId="0" borderId="0" xfId="0" applyFont="1" applyAlignment="1">
      <alignment horizontal="left" vertical="top"/>
    </xf>
    <xf numFmtId="0" fontId="44" fillId="0" borderId="0" xfId="0" applyFont="1"/>
    <xf numFmtId="0" fontId="48" fillId="0" borderId="0" xfId="0" applyFont="1" applyAlignment="1">
      <alignment horizontal="left" vertical="top"/>
    </xf>
    <xf numFmtId="0" fontId="22" fillId="14" borderId="48" xfId="0" applyFont="1" applyFill="1" applyBorder="1" applyAlignment="1">
      <alignment horizontal="left" vertical="center" wrapText="1"/>
    </xf>
    <xf numFmtId="0" fontId="3" fillId="0" borderId="49" xfId="0" applyFont="1" applyBorder="1"/>
    <xf numFmtId="0" fontId="3" fillId="0" borderId="50" xfId="0" applyFont="1" applyBorder="1"/>
    <xf numFmtId="0" fontId="22" fillId="14" borderId="4" xfId="0" applyFont="1" applyFill="1" applyBorder="1" applyAlignment="1">
      <alignment horizontal="left" vertical="center" wrapText="1"/>
    </xf>
    <xf numFmtId="0" fontId="26" fillId="0" borderId="4" xfId="0" applyFont="1" applyBorder="1" applyAlignment="1">
      <alignment horizontal="center" vertical="center"/>
    </xf>
    <xf numFmtId="0" fontId="32" fillId="15" borderId="67" xfId="0" applyFont="1" applyFill="1" applyBorder="1" applyAlignment="1">
      <alignment horizontal="center"/>
    </xf>
    <xf numFmtId="0" fontId="3" fillId="0" borderId="68" xfId="0" applyFont="1" applyBorder="1"/>
    <xf numFmtId="0" fontId="21" fillId="0" borderId="0" xfId="0" applyFont="1" applyAlignment="1">
      <alignment vertical="center" wrapText="1"/>
    </xf>
    <xf numFmtId="0" fontId="3" fillId="0" borderId="66" xfId="0" applyFont="1" applyBorder="1"/>
    <xf numFmtId="0" fontId="23" fillId="11" borderId="41" xfId="0" applyFont="1" applyFill="1" applyBorder="1" applyAlignment="1">
      <alignment horizontal="center" vertical="center" wrapText="1"/>
    </xf>
    <xf numFmtId="0" fontId="3" fillId="0" borderId="42" xfId="0" applyFont="1" applyBorder="1"/>
    <xf numFmtId="0" fontId="19" fillId="12" borderId="4" xfId="0" applyFont="1" applyFill="1" applyBorder="1" applyAlignment="1">
      <alignment horizontal="left" vertical="center" wrapText="1"/>
    </xf>
    <xf numFmtId="0" fontId="19" fillId="12" borderId="51" xfId="0" applyFont="1" applyFill="1" applyBorder="1" applyAlignment="1">
      <alignment horizontal="center" vertical="center" wrapText="1"/>
    </xf>
    <xf numFmtId="0" fontId="19" fillId="12" borderId="65" xfId="0" applyFont="1" applyFill="1" applyBorder="1" applyAlignment="1">
      <alignment horizontal="center" vertical="center" wrapText="1"/>
    </xf>
    <xf numFmtId="0" fontId="21" fillId="0" borderId="0" xfId="0" applyFont="1" applyAlignment="1">
      <alignment vertical="center"/>
    </xf>
    <xf numFmtId="0" fontId="28" fillId="0" borderId="0" xfId="0" applyFont="1" applyAlignment="1">
      <alignment horizontal="left" vertical="top" wrapText="1"/>
    </xf>
    <xf numFmtId="0" fontId="13" fillId="0" borderId="97" xfId="0" applyFont="1" applyBorder="1" applyAlignment="1">
      <alignment vertical="center"/>
    </xf>
    <xf numFmtId="0" fontId="13" fillId="0" borderId="97" xfId="0" applyFont="1" applyBorder="1" applyAlignment="1">
      <alignment horizontal="right" vertical="center"/>
    </xf>
    <xf numFmtId="0" fontId="13" fillId="0" borderId="90" xfId="0" applyFont="1" applyBorder="1" applyAlignment="1">
      <alignment horizontal="left" vertical="center" wrapText="1"/>
    </xf>
    <xf numFmtId="0" fontId="0" fillId="0" borderId="97" xfId="0" applyBorder="1"/>
    <xf numFmtId="0" fontId="13" fillId="0" borderId="68" xfId="0" applyFont="1" applyBorder="1" applyAlignment="1">
      <alignment vertical="center"/>
    </xf>
    <xf numFmtId="0" fontId="13" fillId="0" borderId="68" xfId="0" applyFont="1" applyBorder="1" applyAlignment="1">
      <alignment horizontal="right" vertical="center"/>
    </xf>
    <xf numFmtId="9" fontId="14" fillId="7" borderId="19" xfId="1" applyFont="1" applyFill="1" applyBorder="1" applyAlignment="1">
      <alignment horizontal="center" vertical="center" wrapText="1"/>
    </xf>
  </cellXfs>
  <cellStyles count="2">
    <cellStyle name="Normal" xfId="0" builtinId="0"/>
    <cellStyle name="Percent" xfId="1" builtinId="5"/>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Achieved</a:t>
            </a:r>
            <a:r>
              <a:rPr lang="en-US" sz="1200" baseline="0"/>
              <a:t> strategies vs. Total aligned strategies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Achieved strategies</c:v>
          </c:tx>
          <c:spPr>
            <a:solidFill>
              <a:schemeClr val="accent1">
                <a:lumMod val="75000"/>
              </a:schemeClr>
            </a:solidFill>
            <a:ln>
              <a:noFill/>
            </a:ln>
            <a:effectLst/>
          </c:spPr>
          <c:invertIfNegative val="0"/>
          <c:val>
            <c:numRef>
              <c:f>'WELL | SDGs Alignment'!$F$240:$V$240</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C810-E343-8B03-DC7E4792AB6A}"/>
            </c:ext>
          </c:extLst>
        </c:ser>
        <c:ser>
          <c:idx val="1"/>
          <c:order val="1"/>
          <c:tx>
            <c:v>Remaining aligned strategies</c:v>
          </c:tx>
          <c:spPr>
            <a:solidFill>
              <a:schemeClr val="accent1">
                <a:lumMod val="40000"/>
                <a:lumOff val="60000"/>
              </a:schemeClr>
            </a:solidFill>
            <a:ln>
              <a:noFill/>
            </a:ln>
            <a:effectLst/>
          </c:spPr>
          <c:invertIfNegative val="0"/>
          <c:val>
            <c:numRef>
              <c:f>'WELL | SDGs Alignment'!$F$242:$V$242</c:f>
              <c:numCache>
                <c:formatCode>General</c:formatCode>
                <c:ptCount val="17"/>
                <c:pt idx="0">
                  <c:v>8</c:v>
                </c:pt>
                <c:pt idx="1">
                  <c:v>1</c:v>
                </c:pt>
                <c:pt idx="2">
                  <c:v>142</c:v>
                </c:pt>
                <c:pt idx="3">
                  <c:v>8</c:v>
                </c:pt>
                <c:pt idx="4">
                  <c:v>18</c:v>
                </c:pt>
                <c:pt idx="5">
                  <c:v>15</c:v>
                </c:pt>
                <c:pt idx="6">
                  <c:v>7</c:v>
                </c:pt>
                <c:pt idx="7">
                  <c:v>5</c:v>
                </c:pt>
                <c:pt idx="8">
                  <c:v>24</c:v>
                </c:pt>
                <c:pt idx="9">
                  <c:v>25</c:v>
                </c:pt>
                <c:pt idx="10">
                  <c:v>30</c:v>
                </c:pt>
                <c:pt idx="11">
                  <c:v>20</c:v>
                </c:pt>
                <c:pt idx="12">
                  <c:v>12</c:v>
                </c:pt>
                <c:pt idx="13">
                  <c:v>0</c:v>
                </c:pt>
                <c:pt idx="14">
                  <c:v>1</c:v>
                </c:pt>
                <c:pt idx="15">
                  <c:v>11</c:v>
                </c:pt>
                <c:pt idx="16">
                  <c:v>2</c:v>
                </c:pt>
              </c:numCache>
            </c:numRef>
          </c:val>
          <c:extLst>
            <c:ext xmlns:c16="http://schemas.microsoft.com/office/drawing/2014/chart" uri="{C3380CC4-5D6E-409C-BE32-E72D297353CC}">
              <c16:uniqueId val="{00000001-C810-E343-8B03-DC7E4792AB6A}"/>
            </c:ext>
          </c:extLst>
        </c:ser>
        <c:dLbls>
          <c:showLegendKey val="0"/>
          <c:showVal val="0"/>
          <c:showCatName val="0"/>
          <c:showSerName val="0"/>
          <c:showPercent val="0"/>
          <c:showBubbleSize val="0"/>
        </c:dLbls>
        <c:gapWidth val="80"/>
        <c:overlap val="100"/>
        <c:axId val="20613087"/>
        <c:axId val="20614735"/>
      </c:barChart>
      <c:catAx>
        <c:axId val="2061308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4735"/>
        <c:crosses val="autoZero"/>
        <c:auto val="1"/>
        <c:lblAlgn val="ctr"/>
        <c:lblOffset val="100"/>
        <c:noMultiLvlLbl val="0"/>
      </c:catAx>
      <c:valAx>
        <c:axId val="20614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29</xdr:col>
      <xdr:colOff>0</xdr:colOff>
      <xdr:row>1</xdr:row>
      <xdr:rowOff>12700</xdr:rowOff>
    </xdr:from>
    <xdr:to>
      <xdr:col>33</xdr:col>
      <xdr:colOff>876300</xdr:colOff>
      <xdr:row>5</xdr:row>
      <xdr:rowOff>762000</xdr:rowOff>
    </xdr:to>
    <xdr:graphicFrame macro="">
      <xdr:nvGraphicFramePr>
        <xdr:cNvPr id="3" name="Chart 2">
          <a:extLst>
            <a:ext uri="{FF2B5EF4-FFF2-40B4-BE49-F238E27FC236}">
              <a16:creationId xmlns:a16="http://schemas.microsoft.com/office/drawing/2014/main" id="{E6EC96C5-C3FB-854E-BC2B-96846F59D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dgs.un.or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tabSelected="1" workbookViewId="0">
      <selection activeCell="G33" sqref="G33"/>
    </sheetView>
  </sheetViews>
  <sheetFormatPr baseColWidth="10" defaultColWidth="10.140625" defaultRowHeight="15" customHeight="1"/>
  <cols>
    <col min="1" max="1" width="5.140625" customWidth="1"/>
    <col min="2" max="11" width="14" customWidth="1"/>
    <col min="12" max="23" width="10.5703125" customWidth="1"/>
    <col min="24" max="26" width="11.28515625" customWidth="1"/>
  </cols>
  <sheetData>
    <row r="1" spans="1:25" ht="15.75" customHeight="1">
      <c r="B1" s="1"/>
      <c r="C1" s="1"/>
      <c r="D1" s="1"/>
      <c r="E1" s="1"/>
      <c r="F1" s="1"/>
      <c r="G1" s="1"/>
      <c r="H1" s="1"/>
      <c r="I1" s="1"/>
      <c r="J1" s="1"/>
      <c r="K1" s="1"/>
    </row>
    <row r="2" spans="1:25" ht="36.75" customHeight="1">
      <c r="B2" s="249" t="s">
        <v>0</v>
      </c>
      <c r="C2" s="250"/>
      <c r="D2" s="250"/>
      <c r="E2" s="250"/>
      <c r="F2" s="250"/>
      <c r="G2" s="250"/>
      <c r="H2" s="250"/>
      <c r="I2" s="250"/>
      <c r="J2" s="250"/>
      <c r="K2" s="250"/>
    </row>
    <row r="3" spans="1:25" ht="51" customHeight="1">
      <c r="A3" s="2"/>
      <c r="B3" s="251" t="s">
        <v>1</v>
      </c>
      <c r="C3" s="250"/>
      <c r="D3" s="250"/>
      <c r="E3" s="250"/>
      <c r="F3" s="250"/>
      <c r="G3" s="250"/>
      <c r="H3" s="250"/>
      <c r="I3" s="250"/>
      <c r="J3" s="250"/>
      <c r="K3" s="250"/>
      <c r="L3" s="2"/>
      <c r="M3" s="2"/>
      <c r="N3" s="2"/>
      <c r="O3" s="2"/>
      <c r="P3" s="2"/>
      <c r="Q3" s="2"/>
      <c r="R3" s="2"/>
      <c r="S3" s="2"/>
      <c r="T3" s="2"/>
      <c r="U3" s="2"/>
      <c r="V3" s="2"/>
      <c r="W3" s="2"/>
    </row>
    <row r="4" spans="1:25" s="232" customFormat="1" ht="27" customHeight="1">
      <c r="B4" s="247" t="s">
        <v>2</v>
      </c>
      <c r="C4" s="248"/>
      <c r="D4" s="248"/>
      <c r="E4" s="248"/>
      <c r="F4" s="248"/>
      <c r="G4" s="248"/>
      <c r="H4" s="248"/>
      <c r="I4" s="248"/>
      <c r="J4" s="248"/>
      <c r="K4" s="248"/>
    </row>
    <row r="5" spans="1:25" ht="214.5" customHeight="1">
      <c r="A5" s="3"/>
      <c r="B5" s="252" t="s">
        <v>3</v>
      </c>
      <c r="C5" s="253"/>
      <c r="D5" s="253"/>
      <c r="E5" s="253"/>
      <c r="F5" s="253"/>
      <c r="G5" s="253"/>
      <c r="H5" s="253"/>
      <c r="I5" s="253"/>
      <c r="J5" s="253"/>
      <c r="K5" s="253"/>
      <c r="L5" s="3"/>
      <c r="M5" s="3"/>
      <c r="N5" s="3"/>
      <c r="O5" s="3"/>
      <c r="P5" s="3"/>
      <c r="Q5" s="3"/>
      <c r="R5" s="3"/>
      <c r="S5" s="3"/>
      <c r="T5" s="3"/>
      <c r="U5" s="3"/>
      <c r="V5" s="3"/>
      <c r="W5" s="3"/>
    </row>
    <row r="6" spans="1:25" s="232" customFormat="1" ht="27" customHeight="1">
      <c r="B6" s="247" t="s">
        <v>4</v>
      </c>
      <c r="C6" s="248"/>
      <c r="D6" s="248"/>
      <c r="E6" s="248"/>
      <c r="F6" s="248"/>
      <c r="G6" s="248"/>
      <c r="H6" s="248"/>
      <c r="I6" s="248"/>
      <c r="J6" s="248"/>
      <c r="K6" s="248"/>
    </row>
    <row r="7" spans="1:25" ht="86" customHeight="1">
      <c r="B7" s="245" t="s">
        <v>5</v>
      </c>
      <c r="C7" s="246"/>
      <c r="D7" s="246"/>
      <c r="E7" s="246"/>
      <c r="F7" s="246"/>
      <c r="G7" s="246"/>
      <c r="H7" s="246"/>
      <c r="I7" s="246"/>
      <c r="J7" s="246"/>
      <c r="K7" s="246"/>
    </row>
    <row r="8" spans="1:25" s="232" customFormat="1" ht="27" customHeight="1">
      <c r="B8" s="247" t="s">
        <v>6</v>
      </c>
      <c r="C8" s="248"/>
      <c r="D8" s="248"/>
      <c r="E8" s="248"/>
      <c r="F8" s="248"/>
      <c r="G8" s="248"/>
      <c r="H8" s="248"/>
      <c r="I8" s="248"/>
      <c r="J8" s="248"/>
      <c r="K8" s="248"/>
    </row>
    <row r="9" spans="1:25" ht="93" customHeight="1">
      <c r="B9" s="254" t="s">
        <v>7</v>
      </c>
      <c r="C9" s="246"/>
      <c r="D9" s="246"/>
      <c r="E9" s="246"/>
      <c r="F9" s="246"/>
      <c r="G9" s="246"/>
      <c r="H9" s="246"/>
      <c r="I9" s="246"/>
      <c r="J9" s="246"/>
      <c r="K9" s="246"/>
      <c r="M9" s="4"/>
    </row>
    <row r="10" spans="1:25" s="232" customFormat="1" ht="27" customHeight="1">
      <c r="B10" s="255" t="s">
        <v>8</v>
      </c>
      <c r="C10" s="256"/>
      <c r="D10" s="256"/>
      <c r="E10" s="256"/>
      <c r="F10" s="256"/>
      <c r="G10" s="256"/>
      <c r="H10" s="256"/>
      <c r="I10" s="256"/>
      <c r="J10" s="256"/>
      <c r="K10" s="256"/>
    </row>
    <row r="11" spans="1:25" ht="43" customHeight="1">
      <c r="A11" s="1"/>
      <c r="B11" s="264" t="s">
        <v>1342</v>
      </c>
      <c r="C11" s="265"/>
      <c r="D11" s="265"/>
      <c r="E11" s="265"/>
      <c r="F11" s="265"/>
      <c r="G11" s="265"/>
      <c r="H11" s="265"/>
      <c r="I11" s="265"/>
      <c r="J11" s="265"/>
      <c r="K11" s="266"/>
      <c r="L11" s="1"/>
      <c r="M11" s="1"/>
      <c r="N11" s="1"/>
      <c r="O11" s="1"/>
      <c r="P11" s="1"/>
      <c r="Q11" s="1"/>
      <c r="R11" s="1"/>
      <c r="S11" s="1"/>
      <c r="T11" s="1"/>
      <c r="U11" s="1"/>
      <c r="V11" s="1"/>
      <c r="W11" s="1"/>
      <c r="X11" s="1"/>
      <c r="Y11" s="1"/>
    </row>
    <row r="12" spans="1:25" ht="15.75" customHeight="1">
      <c r="B12" s="240"/>
      <c r="C12" s="237"/>
      <c r="D12" s="238"/>
      <c r="E12" s="237"/>
      <c r="F12" s="237"/>
      <c r="G12" s="237"/>
      <c r="H12" s="237"/>
      <c r="I12" s="237"/>
      <c r="J12" s="237"/>
      <c r="K12" s="241"/>
    </row>
    <row r="13" spans="1:25" ht="15.75" customHeight="1">
      <c r="B13" s="242" t="s">
        <v>9</v>
      </c>
      <c r="C13" s="239"/>
      <c r="D13" s="239"/>
      <c r="E13" s="239"/>
      <c r="F13" s="239"/>
      <c r="G13" s="239"/>
      <c r="H13" s="239"/>
      <c r="I13" s="239"/>
      <c r="J13" s="239"/>
      <c r="K13" s="243"/>
    </row>
    <row r="14" spans="1:25" ht="42" customHeight="1">
      <c r="A14" s="5"/>
      <c r="B14" s="257" t="s">
        <v>10</v>
      </c>
      <c r="C14" s="258"/>
      <c r="D14" s="258"/>
      <c r="E14" s="258"/>
      <c r="F14" s="258"/>
      <c r="G14" s="258"/>
      <c r="H14" s="258"/>
      <c r="I14" s="258"/>
      <c r="J14" s="258"/>
      <c r="K14" s="259"/>
      <c r="L14" s="5"/>
      <c r="M14" s="5"/>
      <c r="N14" s="5"/>
      <c r="O14" s="5"/>
      <c r="P14" s="5"/>
      <c r="Q14" s="5"/>
      <c r="R14" s="5"/>
      <c r="S14" s="5"/>
      <c r="T14" s="5"/>
      <c r="U14" s="5"/>
      <c r="V14" s="5"/>
      <c r="W14" s="5"/>
    </row>
    <row r="15" spans="1:25" ht="15.75" customHeight="1">
      <c r="B15" s="260" t="s">
        <v>11</v>
      </c>
      <c r="C15" s="261"/>
      <c r="D15" s="261"/>
      <c r="E15" s="261"/>
      <c r="F15" s="261"/>
      <c r="G15" s="261"/>
      <c r="H15" s="261"/>
      <c r="I15" s="261"/>
      <c r="J15" s="261"/>
      <c r="K15" s="261"/>
    </row>
    <row r="16" spans="1:25" ht="15.75" customHeight="1">
      <c r="B16" s="262"/>
      <c r="C16" s="263"/>
      <c r="D16" s="263"/>
      <c r="E16" s="263"/>
      <c r="F16" s="263"/>
      <c r="G16" s="263"/>
      <c r="H16" s="263"/>
      <c r="I16" s="263"/>
      <c r="J16" s="263"/>
      <c r="K16" s="262"/>
    </row>
    <row r="17" spans="2:11" ht="15.75" customHeight="1">
      <c r="B17" s="262"/>
      <c r="C17" s="263"/>
      <c r="D17" s="263"/>
      <c r="E17" s="263"/>
      <c r="F17" s="263"/>
      <c r="G17" s="263"/>
      <c r="H17" s="263"/>
      <c r="I17" s="263"/>
      <c r="J17" s="263"/>
      <c r="K17" s="262"/>
    </row>
    <row r="18" spans="2:11" ht="15.75" customHeight="1">
      <c r="B18" s="262"/>
      <c r="C18" s="263"/>
      <c r="D18" s="263"/>
      <c r="E18" s="263"/>
      <c r="F18" s="263"/>
      <c r="G18" s="263"/>
      <c r="H18" s="263"/>
      <c r="I18" s="263"/>
      <c r="J18" s="263"/>
      <c r="K18" s="262"/>
    </row>
    <row r="19" spans="2:11" ht="15.75" customHeight="1">
      <c r="B19" s="262"/>
      <c r="C19" s="263"/>
      <c r="D19" s="263"/>
      <c r="E19" s="263"/>
      <c r="F19" s="263"/>
      <c r="G19" s="263"/>
      <c r="H19" s="263"/>
      <c r="I19" s="263"/>
      <c r="J19" s="263"/>
      <c r="K19" s="262"/>
    </row>
    <row r="20" spans="2:11" ht="15.75" customHeight="1">
      <c r="B20" s="262"/>
      <c r="C20" s="263"/>
      <c r="D20" s="263"/>
      <c r="E20" s="263"/>
      <c r="F20" s="263"/>
      <c r="G20" s="263"/>
      <c r="H20" s="263"/>
      <c r="I20" s="263"/>
      <c r="J20" s="263"/>
      <c r="K20" s="262"/>
    </row>
    <row r="21" spans="2:11" ht="15.75" customHeight="1">
      <c r="B21" s="262"/>
      <c r="C21" s="263"/>
      <c r="D21" s="263"/>
      <c r="E21" s="263"/>
      <c r="F21" s="263"/>
      <c r="G21" s="263"/>
      <c r="H21" s="263"/>
      <c r="I21" s="263"/>
      <c r="J21" s="263"/>
      <c r="K21" s="262"/>
    </row>
    <row r="22" spans="2:11" ht="15.75" customHeight="1">
      <c r="B22" s="262"/>
      <c r="C22" s="262"/>
      <c r="D22" s="262"/>
      <c r="E22" s="262"/>
      <c r="F22" s="262"/>
      <c r="G22" s="262"/>
      <c r="H22" s="262"/>
      <c r="I22" s="262"/>
      <c r="J22" s="262"/>
      <c r="K22" s="262"/>
    </row>
    <row r="23" spans="2:11" ht="15.75" customHeight="1">
      <c r="C23" s="1"/>
      <c r="D23" s="1"/>
      <c r="E23" s="1"/>
      <c r="F23" s="1"/>
      <c r="G23" s="1"/>
      <c r="H23" s="1"/>
      <c r="I23" s="1"/>
      <c r="J23" s="1"/>
      <c r="K23" s="1"/>
    </row>
    <row r="24" spans="2:11" ht="15.75" customHeight="1">
      <c r="B24" s="6"/>
      <c r="C24" s="1"/>
      <c r="D24" s="1"/>
      <c r="E24" s="1"/>
      <c r="F24" s="1"/>
      <c r="G24" s="1"/>
      <c r="H24" s="1"/>
      <c r="I24" s="1"/>
      <c r="J24" s="1"/>
      <c r="K24" s="1"/>
    </row>
    <row r="25" spans="2:11" ht="15.75" customHeight="1">
      <c r="C25" s="1"/>
      <c r="D25" s="1"/>
      <c r="E25" s="1"/>
      <c r="F25" s="1"/>
      <c r="G25" s="1"/>
      <c r="H25" s="1"/>
      <c r="I25" s="1"/>
      <c r="J25" s="1"/>
      <c r="K25" s="1"/>
    </row>
    <row r="26" spans="2:11" ht="15.75" customHeight="1">
      <c r="B26" s="1"/>
      <c r="C26" s="1"/>
      <c r="D26" s="1"/>
      <c r="E26" s="1"/>
      <c r="F26" s="1"/>
      <c r="G26" s="1"/>
      <c r="H26" s="1"/>
      <c r="I26" s="1"/>
      <c r="J26" s="1"/>
      <c r="K26" s="1"/>
    </row>
    <row r="27" spans="2:11" ht="15.75" customHeight="1">
      <c r="B27" s="1"/>
      <c r="C27" s="1"/>
      <c r="D27" s="1"/>
      <c r="E27" s="1"/>
      <c r="F27" s="1"/>
      <c r="G27" s="1"/>
      <c r="H27" s="1"/>
      <c r="I27" s="1"/>
      <c r="J27" s="1"/>
      <c r="K27" s="1"/>
    </row>
    <row r="28" spans="2:11" ht="15.75" customHeight="1">
      <c r="B28" s="1"/>
      <c r="C28" s="1"/>
      <c r="D28" s="1"/>
      <c r="E28" s="1"/>
      <c r="F28" s="1"/>
      <c r="G28" s="1"/>
      <c r="H28" s="1"/>
      <c r="I28" s="1"/>
      <c r="J28" s="1"/>
      <c r="K28" s="1"/>
    </row>
    <row r="29" spans="2:11" ht="15.75" customHeight="1">
      <c r="B29" s="1"/>
      <c r="C29" s="1"/>
      <c r="D29" s="1"/>
      <c r="E29" s="1"/>
      <c r="F29" s="1"/>
      <c r="G29" s="1"/>
      <c r="H29" s="1"/>
      <c r="I29" s="1"/>
      <c r="J29" s="1"/>
      <c r="K29" s="1"/>
    </row>
    <row r="30" spans="2:11" ht="15.75" customHeight="1">
      <c r="B30" s="1"/>
      <c r="C30" s="1"/>
      <c r="D30" s="1"/>
      <c r="E30" s="1"/>
      <c r="F30" s="1"/>
      <c r="G30" s="1"/>
      <c r="H30" s="1"/>
      <c r="I30" s="1"/>
      <c r="J30" s="1"/>
      <c r="K30" s="1"/>
    </row>
    <row r="31" spans="2:11" ht="15.75" customHeight="1">
      <c r="B31" s="1"/>
      <c r="C31" s="1"/>
      <c r="D31" s="1"/>
      <c r="E31" s="1"/>
      <c r="F31" s="1"/>
      <c r="G31" s="1"/>
      <c r="H31" s="1"/>
      <c r="I31" s="1"/>
      <c r="J31" s="1"/>
      <c r="K31" s="1"/>
    </row>
    <row r="32" spans="2:11" ht="15.75" customHeight="1">
      <c r="B32" s="1"/>
      <c r="C32" s="1"/>
      <c r="D32" s="1"/>
      <c r="E32" s="1"/>
      <c r="F32" s="1"/>
      <c r="G32" s="1"/>
      <c r="H32" s="1"/>
      <c r="I32" s="1"/>
      <c r="J32" s="1"/>
      <c r="K32" s="1"/>
    </row>
    <row r="33" spans="2:11" ht="15.75" customHeight="1">
      <c r="B33" s="1"/>
      <c r="C33" s="1"/>
      <c r="D33" s="1"/>
      <c r="E33" s="1"/>
      <c r="F33" s="1"/>
      <c r="G33" s="1"/>
      <c r="H33" s="1"/>
      <c r="I33" s="1"/>
      <c r="J33" s="1"/>
      <c r="K33" s="1"/>
    </row>
    <row r="34" spans="2:11" ht="15.75" customHeight="1">
      <c r="B34" s="1"/>
      <c r="C34" s="1"/>
      <c r="D34" s="1"/>
      <c r="E34" s="1"/>
      <c r="F34" s="1"/>
      <c r="G34" s="1"/>
      <c r="H34" s="1"/>
      <c r="I34" s="1"/>
      <c r="J34" s="1"/>
      <c r="K34" s="1"/>
    </row>
    <row r="35" spans="2:11" ht="15.75" customHeight="1">
      <c r="B35" s="1"/>
      <c r="C35" s="1"/>
      <c r="D35" s="1"/>
      <c r="E35" s="1"/>
      <c r="F35" s="1"/>
      <c r="G35" s="1"/>
      <c r="H35" s="1"/>
      <c r="I35" s="1"/>
      <c r="J35" s="1"/>
      <c r="K35" s="1"/>
    </row>
    <row r="36" spans="2:11" ht="15.75" customHeight="1">
      <c r="B36" s="1"/>
      <c r="C36" s="1"/>
      <c r="D36" s="1"/>
      <c r="E36" s="1"/>
      <c r="F36" s="1"/>
      <c r="G36" s="1"/>
      <c r="H36" s="1"/>
      <c r="I36" s="1"/>
      <c r="J36" s="1"/>
      <c r="K36" s="1"/>
    </row>
    <row r="37" spans="2:11" ht="15.75" customHeight="1">
      <c r="B37" s="1"/>
      <c r="C37" s="1"/>
      <c r="D37" s="1"/>
      <c r="E37" s="1"/>
      <c r="F37" s="1"/>
      <c r="G37" s="1"/>
      <c r="H37" s="1"/>
      <c r="I37" s="1"/>
      <c r="J37" s="1"/>
      <c r="K37" s="1"/>
    </row>
    <row r="38" spans="2:11" ht="15.75" customHeight="1">
      <c r="B38" s="1"/>
      <c r="C38" s="1"/>
      <c r="D38" s="1"/>
      <c r="E38" s="1"/>
      <c r="F38" s="1"/>
      <c r="G38" s="1"/>
      <c r="H38" s="1"/>
      <c r="I38" s="1"/>
      <c r="J38" s="1"/>
      <c r="K38" s="1"/>
    </row>
    <row r="39" spans="2:11" ht="15.75" customHeight="1">
      <c r="B39" s="1"/>
      <c r="C39" s="1"/>
      <c r="D39" s="1"/>
      <c r="E39" s="1"/>
      <c r="F39" s="1"/>
      <c r="G39" s="1"/>
      <c r="H39" s="1"/>
      <c r="I39" s="1"/>
      <c r="J39" s="1"/>
      <c r="K39" s="1"/>
    </row>
    <row r="40" spans="2:11" ht="15.75" customHeight="1">
      <c r="B40" s="1"/>
      <c r="C40" s="1"/>
      <c r="D40" s="1"/>
      <c r="E40" s="1"/>
      <c r="F40" s="1"/>
      <c r="G40" s="1"/>
      <c r="H40" s="1"/>
      <c r="I40" s="1"/>
      <c r="J40" s="1"/>
      <c r="K40" s="1"/>
    </row>
    <row r="41" spans="2:11" ht="15.75" customHeight="1">
      <c r="B41" s="1"/>
      <c r="C41" s="1"/>
      <c r="D41" s="1"/>
      <c r="E41" s="1"/>
      <c r="F41" s="1"/>
      <c r="G41" s="1"/>
      <c r="H41" s="1"/>
      <c r="I41" s="1"/>
      <c r="J41" s="1"/>
      <c r="K41" s="1"/>
    </row>
    <row r="42" spans="2:11" ht="15.75" customHeight="1">
      <c r="B42" s="1"/>
      <c r="C42" s="1"/>
      <c r="D42" s="1"/>
      <c r="E42" s="1"/>
      <c r="F42" s="1"/>
      <c r="G42" s="1"/>
      <c r="H42" s="1"/>
      <c r="I42" s="1"/>
      <c r="J42" s="1"/>
      <c r="K42" s="1"/>
    </row>
    <row r="43" spans="2:11" ht="15.75" customHeight="1">
      <c r="B43" s="1"/>
      <c r="C43" s="1"/>
      <c r="D43" s="1"/>
      <c r="E43" s="1"/>
      <c r="F43" s="1"/>
      <c r="G43" s="1"/>
      <c r="H43" s="1"/>
      <c r="I43" s="1"/>
      <c r="J43" s="1"/>
      <c r="K43" s="1"/>
    </row>
    <row r="44" spans="2:11" ht="15.75" customHeight="1">
      <c r="B44" s="1"/>
      <c r="C44" s="1"/>
      <c r="D44" s="1"/>
      <c r="E44" s="1"/>
      <c r="F44" s="1"/>
      <c r="G44" s="1"/>
      <c r="H44" s="1"/>
      <c r="I44" s="1"/>
      <c r="J44" s="1"/>
      <c r="K44" s="1"/>
    </row>
    <row r="45" spans="2:11" ht="15.75" customHeight="1">
      <c r="B45" s="1"/>
      <c r="C45" s="1"/>
      <c r="D45" s="1"/>
      <c r="E45" s="1"/>
      <c r="F45" s="1"/>
      <c r="G45" s="1"/>
      <c r="H45" s="1"/>
      <c r="I45" s="1"/>
      <c r="J45" s="1"/>
      <c r="K45" s="1"/>
    </row>
    <row r="46" spans="2:11" ht="15.75" customHeight="1">
      <c r="B46" s="1"/>
      <c r="C46" s="1"/>
      <c r="D46" s="1"/>
      <c r="E46" s="1"/>
      <c r="F46" s="1"/>
      <c r="G46" s="1"/>
      <c r="H46" s="1"/>
      <c r="I46" s="1"/>
      <c r="J46" s="1"/>
      <c r="K46" s="1"/>
    </row>
    <row r="47" spans="2:11" ht="15.75" customHeight="1">
      <c r="B47" s="1"/>
      <c r="C47" s="1"/>
      <c r="D47" s="1"/>
      <c r="E47" s="1"/>
      <c r="F47" s="1"/>
      <c r="G47" s="1"/>
      <c r="H47" s="1"/>
      <c r="I47" s="1"/>
      <c r="J47" s="1"/>
      <c r="K47" s="1"/>
    </row>
    <row r="48" spans="2:11" ht="15.75" customHeight="1">
      <c r="B48" s="1"/>
      <c r="C48" s="1"/>
      <c r="D48" s="1"/>
      <c r="E48" s="1"/>
      <c r="F48" s="1"/>
      <c r="G48" s="1"/>
      <c r="H48" s="1"/>
      <c r="I48" s="1"/>
      <c r="J48" s="1"/>
      <c r="K48" s="1"/>
    </row>
    <row r="49" spans="2:11" ht="15.75" customHeight="1">
      <c r="B49" s="1"/>
      <c r="C49" s="1"/>
      <c r="D49" s="1"/>
      <c r="E49" s="1"/>
      <c r="F49" s="1"/>
      <c r="G49" s="1"/>
      <c r="H49" s="1"/>
      <c r="I49" s="1"/>
      <c r="J49" s="1"/>
      <c r="K49" s="1"/>
    </row>
    <row r="50" spans="2:11" ht="15.75" customHeight="1">
      <c r="B50" s="1"/>
      <c r="C50" s="1"/>
      <c r="D50" s="1"/>
      <c r="E50" s="1"/>
      <c r="F50" s="1"/>
      <c r="G50" s="1"/>
      <c r="H50" s="1"/>
      <c r="I50" s="1"/>
      <c r="J50" s="1"/>
      <c r="K50" s="1"/>
    </row>
    <row r="51" spans="2:11" ht="15.75" customHeight="1">
      <c r="B51" s="1"/>
      <c r="C51" s="1"/>
      <c r="D51" s="1"/>
      <c r="E51" s="1"/>
      <c r="F51" s="1"/>
      <c r="G51" s="1"/>
      <c r="H51" s="1"/>
      <c r="I51" s="1"/>
      <c r="J51" s="1"/>
      <c r="K51" s="1"/>
    </row>
    <row r="52" spans="2:11" ht="15.75" customHeight="1">
      <c r="B52" s="1"/>
      <c r="C52" s="1"/>
      <c r="D52" s="1"/>
      <c r="E52" s="1"/>
      <c r="F52" s="1"/>
      <c r="G52" s="1"/>
      <c r="H52" s="1"/>
      <c r="I52" s="1"/>
      <c r="J52" s="1"/>
      <c r="K52" s="1"/>
    </row>
    <row r="53" spans="2:11" ht="15.75" customHeight="1">
      <c r="B53" s="1"/>
      <c r="C53" s="1"/>
      <c r="D53" s="1"/>
      <c r="E53" s="1"/>
      <c r="F53" s="1"/>
      <c r="G53" s="1"/>
      <c r="H53" s="1"/>
      <c r="I53" s="1"/>
      <c r="J53" s="1"/>
      <c r="K53" s="1"/>
    </row>
    <row r="54" spans="2:11" ht="15.75" customHeight="1">
      <c r="B54" s="1"/>
      <c r="C54" s="1"/>
      <c r="D54" s="1"/>
      <c r="E54" s="1"/>
      <c r="F54" s="1"/>
      <c r="G54" s="1"/>
      <c r="H54" s="1"/>
      <c r="I54" s="1"/>
      <c r="J54" s="1"/>
      <c r="K54" s="1"/>
    </row>
    <row r="55" spans="2:11" ht="15.75" customHeight="1">
      <c r="B55" s="1"/>
      <c r="C55" s="1"/>
      <c r="D55" s="1"/>
      <c r="E55" s="1"/>
      <c r="F55" s="1"/>
      <c r="G55" s="1"/>
      <c r="H55" s="1"/>
      <c r="I55" s="1"/>
      <c r="J55" s="1"/>
      <c r="K55" s="1"/>
    </row>
    <row r="56" spans="2:11" ht="15.75" customHeight="1">
      <c r="B56" s="1"/>
      <c r="C56" s="1"/>
      <c r="D56" s="1"/>
      <c r="E56" s="1"/>
      <c r="F56" s="1"/>
      <c r="G56" s="1"/>
      <c r="H56" s="1"/>
      <c r="I56" s="1"/>
      <c r="J56" s="1"/>
      <c r="K56" s="1"/>
    </row>
    <row r="57" spans="2:11" ht="15.75" customHeight="1">
      <c r="B57" s="1"/>
      <c r="C57" s="1"/>
      <c r="D57" s="1"/>
      <c r="E57" s="1"/>
      <c r="F57" s="1"/>
      <c r="G57" s="1"/>
      <c r="H57" s="1"/>
      <c r="I57" s="1"/>
      <c r="J57" s="1"/>
      <c r="K57" s="1"/>
    </row>
    <row r="58" spans="2:11" ht="15.75" customHeight="1">
      <c r="B58" s="1"/>
      <c r="C58" s="1"/>
      <c r="D58" s="1"/>
      <c r="E58" s="1"/>
      <c r="F58" s="1"/>
      <c r="G58" s="1"/>
      <c r="H58" s="1"/>
      <c r="I58" s="1"/>
      <c r="J58" s="1"/>
      <c r="K58" s="1"/>
    </row>
    <row r="59" spans="2:11" ht="15.75" customHeight="1">
      <c r="B59" s="1"/>
      <c r="C59" s="1"/>
      <c r="D59" s="1"/>
      <c r="E59" s="1"/>
      <c r="F59" s="1"/>
      <c r="G59" s="1"/>
      <c r="H59" s="1"/>
      <c r="I59" s="1"/>
      <c r="J59" s="1"/>
      <c r="K59" s="1"/>
    </row>
    <row r="60" spans="2:11" ht="15.75" customHeight="1">
      <c r="B60" s="1"/>
      <c r="C60" s="1"/>
      <c r="D60" s="1"/>
      <c r="E60" s="1"/>
      <c r="F60" s="1"/>
      <c r="G60" s="1"/>
      <c r="H60" s="1"/>
      <c r="I60" s="1"/>
      <c r="J60" s="1"/>
      <c r="K60" s="1"/>
    </row>
    <row r="61" spans="2:11" ht="15.75" customHeight="1">
      <c r="B61" s="1"/>
      <c r="C61" s="1"/>
      <c r="D61" s="1"/>
      <c r="E61" s="1"/>
      <c r="F61" s="1"/>
      <c r="G61" s="1"/>
      <c r="H61" s="1"/>
      <c r="I61" s="1"/>
      <c r="J61" s="1"/>
      <c r="K61" s="1"/>
    </row>
    <row r="62" spans="2:11" ht="15.75" customHeight="1">
      <c r="B62" s="1"/>
      <c r="C62" s="1"/>
      <c r="D62" s="1"/>
      <c r="E62" s="1"/>
      <c r="F62" s="1"/>
      <c r="G62" s="1"/>
      <c r="H62" s="1"/>
      <c r="I62" s="1"/>
      <c r="J62" s="1"/>
      <c r="K62" s="1"/>
    </row>
    <row r="63" spans="2:11" ht="15.75" customHeight="1">
      <c r="B63" s="1"/>
      <c r="C63" s="1"/>
      <c r="D63" s="1"/>
      <c r="E63" s="1"/>
      <c r="F63" s="1"/>
      <c r="G63" s="1"/>
      <c r="H63" s="1"/>
      <c r="I63" s="1"/>
      <c r="J63" s="1"/>
      <c r="K63" s="1"/>
    </row>
    <row r="64" spans="2:11" ht="15.75" customHeight="1">
      <c r="B64" s="1"/>
      <c r="C64" s="1"/>
      <c r="D64" s="1"/>
      <c r="E64" s="1"/>
      <c r="F64" s="1"/>
      <c r="G64" s="1"/>
      <c r="H64" s="1"/>
      <c r="I64" s="1"/>
      <c r="J64" s="1"/>
      <c r="K64" s="1"/>
    </row>
    <row r="65" spans="2:11" ht="15.75" customHeight="1">
      <c r="B65" s="1"/>
      <c r="C65" s="1"/>
      <c r="D65" s="1"/>
      <c r="E65" s="1"/>
      <c r="F65" s="1"/>
      <c r="G65" s="1"/>
      <c r="H65" s="1"/>
      <c r="I65" s="1"/>
      <c r="J65" s="1"/>
      <c r="K65" s="1"/>
    </row>
    <row r="66" spans="2:11" ht="15.75" customHeight="1">
      <c r="B66" s="1"/>
      <c r="C66" s="1"/>
      <c r="D66" s="1"/>
      <c r="E66" s="1"/>
      <c r="F66" s="1"/>
      <c r="G66" s="1"/>
      <c r="H66" s="1"/>
      <c r="I66" s="1"/>
      <c r="J66" s="1"/>
      <c r="K66" s="1"/>
    </row>
    <row r="67" spans="2:11" ht="15.75" customHeight="1">
      <c r="B67" s="1"/>
      <c r="C67" s="1"/>
      <c r="D67" s="1"/>
      <c r="E67" s="1"/>
      <c r="F67" s="1"/>
      <c r="G67" s="1"/>
      <c r="H67" s="1"/>
      <c r="I67" s="1"/>
      <c r="J67" s="1"/>
      <c r="K67" s="1"/>
    </row>
    <row r="68" spans="2:11" ht="15.75" customHeight="1">
      <c r="B68" s="1"/>
      <c r="C68" s="1"/>
      <c r="D68" s="1"/>
      <c r="E68" s="1"/>
      <c r="F68" s="1"/>
      <c r="G68" s="1"/>
      <c r="H68" s="1"/>
      <c r="I68" s="1"/>
      <c r="J68" s="1"/>
      <c r="K68" s="1"/>
    </row>
    <row r="69" spans="2:11" ht="15.75" customHeight="1">
      <c r="B69" s="1"/>
      <c r="C69" s="1"/>
      <c r="D69" s="1"/>
      <c r="E69" s="1"/>
      <c r="F69" s="1"/>
      <c r="G69" s="1"/>
      <c r="H69" s="1"/>
      <c r="I69" s="1"/>
      <c r="J69" s="1"/>
      <c r="K69" s="1"/>
    </row>
    <row r="70" spans="2:11" ht="15.75" customHeight="1">
      <c r="B70" s="1"/>
      <c r="C70" s="1"/>
      <c r="D70" s="1"/>
      <c r="E70" s="1"/>
      <c r="F70" s="1"/>
      <c r="G70" s="1"/>
      <c r="H70" s="1"/>
      <c r="I70" s="1"/>
      <c r="J70" s="1"/>
      <c r="K70" s="1"/>
    </row>
    <row r="71" spans="2:11" ht="15.75" customHeight="1">
      <c r="B71" s="1"/>
      <c r="C71" s="1"/>
      <c r="D71" s="1"/>
      <c r="E71" s="1"/>
      <c r="F71" s="1"/>
      <c r="G71" s="1"/>
      <c r="H71" s="1"/>
      <c r="I71" s="1"/>
      <c r="J71" s="1"/>
      <c r="K71" s="1"/>
    </row>
    <row r="72" spans="2:11" ht="15.75" customHeight="1">
      <c r="B72" s="1"/>
      <c r="C72" s="1"/>
      <c r="D72" s="1"/>
      <c r="E72" s="1"/>
      <c r="F72" s="1"/>
      <c r="G72" s="1"/>
      <c r="H72" s="1"/>
      <c r="I72" s="1"/>
      <c r="J72" s="1"/>
      <c r="K72" s="1"/>
    </row>
    <row r="73" spans="2:11" ht="15.75" customHeight="1">
      <c r="B73" s="1"/>
      <c r="C73" s="1"/>
      <c r="D73" s="1"/>
      <c r="E73" s="1"/>
      <c r="F73" s="1"/>
      <c r="G73" s="1"/>
      <c r="H73" s="1"/>
      <c r="I73" s="1"/>
      <c r="J73" s="1"/>
      <c r="K73" s="1"/>
    </row>
    <row r="74" spans="2:11" ht="15.75" customHeight="1">
      <c r="B74" s="1"/>
      <c r="C74" s="1"/>
      <c r="D74" s="1"/>
      <c r="E74" s="1"/>
      <c r="F74" s="1"/>
      <c r="G74" s="1"/>
      <c r="H74" s="1"/>
      <c r="I74" s="1"/>
      <c r="J74" s="1"/>
      <c r="K74" s="1"/>
    </row>
    <row r="75" spans="2:11" ht="15.75" customHeight="1">
      <c r="B75" s="1"/>
      <c r="C75" s="1"/>
      <c r="D75" s="1"/>
      <c r="E75" s="1"/>
      <c r="F75" s="1"/>
      <c r="G75" s="1"/>
      <c r="H75" s="1"/>
      <c r="I75" s="1"/>
      <c r="J75" s="1"/>
      <c r="K75" s="1"/>
    </row>
    <row r="76" spans="2:11" ht="15.75" customHeight="1">
      <c r="B76" s="1"/>
      <c r="C76" s="1"/>
      <c r="D76" s="1"/>
      <c r="E76" s="1"/>
      <c r="F76" s="1"/>
      <c r="G76" s="1"/>
      <c r="H76" s="1"/>
      <c r="I76" s="1"/>
      <c r="J76" s="1"/>
      <c r="K76" s="1"/>
    </row>
    <row r="77" spans="2:11" ht="15.75" customHeight="1">
      <c r="B77" s="1"/>
      <c r="C77" s="1"/>
      <c r="D77" s="1"/>
      <c r="E77" s="1"/>
      <c r="F77" s="1"/>
      <c r="G77" s="1"/>
      <c r="H77" s="1"/>
      <c r="I77" s="1"/>
      <c r="J77" s="1"/>
      <c r="K77" s="1"/>
    </row>
    <row r="78" spans="2:11" ht="15.75" customHeight="1">
      <c r="B78" s="1"/>
      <c r="C78" s="1"/>
      <c r="D78" s="1"/>
      <c r="E78" s="1"/>
      <c r="F78" s="1"/>
      <c r="G78" s="1"/>
      <c r="H78" s="1"/>
      <c r="I78" s="1"/>
      <c r="J78" s="1"/>
      <c r="K78" s="1"/>
    </row>
    <row r="79" spans="2:11" ht="15.75" customHeight="1">
      <c r="B79" s="1"/>
      <c r="C79" s="1"/>
      <c r="D79" s="1"/>
      <c r="E79" s="1"/>
      <c r="F79" s="1"/>
      <c r="G79" s="1"/>
      <c r="H79" s="1"/>
      <c r="I79" s="1"/>
      <c r="J79" s="1"/>
      <c r="K79" s="1"/>
    </row>
    <row r="80" spans="2:11" ht="15.75" customHeight="1">
      <c r="B80" s="1"/>
      <c r="C80" s="1"/>
      <c r="D80" s="1"/>
      <c r="E80" s="1"/>
      <c r="F80" s="1"/>
      <c r="G80" s="1"/>
      <c r="H80" s="1"/>
      <c r="I80" s="1"/>
      <c r="J80" s="1"/>
      <c r="K80" s="1"/>
    </row>
    <row r="81" spans="2:11" ht="15.75" customHeight="1">
      <c r="B81" s="1"/>
      <c r="C81" s="1"/>
      <c r="D81" s="1"/>
      <c r="E81" s="1"/>
      <c r="F81" s="1"/>
      <c r="G81" s="1"/>
      <c r="H81" s="1"/>
      <c r="I81" s="1"/>
      <c r="J81" s="1"/>
      <c r="K81" s="1"/>
    </row>
    <row r="82" spans="2:11" ht="15.75" customHeight="1">
      <c r="B82" s="1"/>
      <c r="C82" s="1"/>
      <c r="D82" s="1"/>
      <c r="E82" s="1"/>
      <c r="F82" s="1"/>
      <c r="G82" s="1"/>
      <c r="H82" s="1"/>
      <c r="I82" s="1"/>
      <c r="J82" s="1"/>
      <c r="K82" s="1"/>
    </row>
    <row r="83" spans="2:11" ht="15.75" customHeight="1">
      <c r="B83" s="1"/>
      <c r="C83" s="1"/>
      <c r="D83" s="1"/>
      <c r="E83" s="1"/>
      <c r="F83" s="1"/>
      <c r="G83" s="1"/>
      <c r="H83" s="1"/>
      <c r="I83" s="1"/>
      <c r="J83" s="1"/>
      <c r="K83" s="1"/>
    </row>
    <row r="84" spans="2:11" ht="15.75" customHeight="1">
      <c r="B84" s="1"/>
      <c r="C84" s="1"/>
      <c r="D84" s="1"/>
      <c r="E84" s="1"/>
      <c r="F84" s="1"/>
      <c r="G84" s="1"/>
      <c r="H84" s="1"/>
      <c r="I84" s="1"/>
      <c r="J84" s="1"/>
      <c r="K84" s="1"/>
    </row>
    <row r="85" spans="2:11" ht="15.75" customHeight="1">
      <c r="B85" s="1"/>
      <c r="C85" s="1"/>
      <c r="D85" s="1"/>
      <c r="E85" s="1"/>
      <c r="F85" s="1"/>
      <c r="G85" s="1"/>
      <c r="H85" s="1"/>
      <c r="I85" s="1"/>
      <c r="J85" s="1"/>
      <c r="K85" s="1"/>
    </row>
    <row r="86" spans="2:11" ht="15.75" customHeight="1">
      <c r="B86" s="1"/>
      <c r="C86" s="1"/>
      <c r="D86" s="1"/>
      <c r="E86" s="1"/>
      <c r="F86" s="1"/>
      <c r="G86" s="1"/>
      <c r="H86" s="1"/>
      <c r="I86" s="1"/>
      <c r="J86" s="1"/>
      <c r="K86" s="1"/>
    </row>
    <row r="87" spans="2:11" ht="15.75" customHeight="1">
      <c r="B87" s="1"/>
      <c r="C87" s="1"/>
      <c r="D87" s="1"/>
      <c r="E87" s="1"/>
      <c r="F87" s="1"/>
      <c r="G87" s="1"/>
      <c r="H87" s="1"/>
      <c r="I87" s="1"/>
      <c r="J87" s="1"/>
      <c r="K87" s="1"/>
    </row>
    <row r="88" spans="2:11" ht="15.75" customHeight="1">
      <c r="B88" s="1"/>
      <c r="C88" s="1"/>
      <c r="D88" s="1"/>
      <c r="E88" s="1"/>
      <c r="F88" s="1"/>
      <c r="G88" s="1"/>
      <c r="H88" s="1"/>
      <c r="I88" s="1"/>
      <c r="J88" s="1"/>
      <c r="K88" s="1"/>
    </row>
    <row r="89" spans="2:11" ht="15.75" customHeight="1">
      <c r="B89" s="1"/>
      <c r="C89" s="1"/>
      <c r="D89" s="1"/>
      <c r="E89" s="1"/>
      <c r="F89" s="1"/>
      <c r="G89" s="1"/>
      <c r="H89" s="1"/>
      <c r="I89" s="1"/>
      <c r="J89" s="1"/>
      <c r="K89" s="1"/>
    </row>
    <row r="90" spans="2:11" ht="15.75" customHeight="1">
      <c r="B90" s="1"/>
      <c r="C90" s="1"/>
      <c r="D90" s="1"/>
      <c r="E90" s="1"/>
      <c r="F90" s="1"/>
      <c r="G90" s="1"/>
      <c r="H90" s="1"/>
      <c r="I90" s="1"/>
      <c r="J90" s="1"/>
      <c r="K90" s="1"/>
    </row>
    <row r="91" spans="2:11" ht="15.75" customHeight="1">
      <c r="B91" s="1"/>
      <c r="C91" s="1"/>
      <c r="D91" s="1"/>
      <c r="E91" s="1"/>
      <c r="F91" s="1"/>
      <c r="G91" s="1"/>
      <c r="H91" s="1"/>
      <c r="I91" s="1"/>
      <c r="J91" s="1"/>
      <c r="K91" s="1"/>
    </row>
    <row r="92" spans="2:11" ht="15.75" customHeight="1">
      <c r="B92" s="1"/>
      <c r="C92" s="1"/>
      <c r="D92" s="1"/>
      <c r="E92" s="1"/>
      <c r="F92" s="1"/>
      <c r="G92" s="1"/>
      <c r="H92" s="1"/>
      <c r="I92" s="1"/>
      <c r="J92" s="1"/>
      <c r="K92" s="1"/>
    </row>
    <row r="93" spans="2:11" ht="15.75" customHeight="1">
      <c r="B93" s="1"/>
      <c r="C93" s="1"/>
      <c r="D93" s="1"/>
      <c r="E93" s="1"/>
      <c r="F93" s="1"/>
      <c r="G93" s="1"/>
      <c r="H93" s="1"/>
      <c r="I93" s="1"/>
      <c r="J93" s="1"/>
      <c r="K93" s="1"/>
    </row>
    <row r="94" spans="2:11" ht="15.75" customHeight="1">
      <c r="B94" s="1"/>
      <c r="C94" s="1"/>
      <c r="D94" s="1"/>
      <c r="E94" s="1"/>
      <c r="F94" s="1"/>
      <c r="G94" s="1"/>
      <c r="H94" s="1"/>
      <c r="I94" s="1"/>
      <c r="J94" s="1"/>
      <c r="K94" s="1"/>
    </row>
    <row r="95" spans="2:11" ht="15.75" customHeight="1">
      <c r="B95" s="1"/>
      <c r="C95" s="1"/>
      <c r="D95" s="1"/>
      <c r="E95" s="1"/>
      <c r="F95" s="1"/>
      <c r="G95" s="1"/>
      <c r="H95" s="1"/>
      <c r="I95" s="1"/>
      <c r="J95" s="1"/>
      <c r="K95" s="1"/>
    </row>
    <row r="96" spans="2:11" ht="15.75" customHeight="1">
      <c r="B96" s="1"/>
      <c r="C96" s="1"/>
      <c r="D96" s="1"/>
      <c r="E96" s="1"/>
      <c r="F96" s="1"/>
      <c r="G96" s="1"/>
      <c r="H96" s="1"/>
      <c r="I96" s="1"/>
      <c r="J96" s="1"/>
      <c r="K96" s="1"/>
    </row>
    <row r="97" spans="2:11" ht="15.75" customHeight="1">
      <c r="B97" s="1"/>
      <c r="C97" s="1"/>
      <c r="D97" s="1"/>
      <c r="E97" s="1"/>
      <c r="F97" s="1"/>
      <c r="G97" s="1"/>
      <c r="H97" s="1"/>
      <c r="I97" s="1"/>
      <c r="J97" s="1"/>
      <c r="K97" s="1"/>
    </row>
    <row r="98" spans="2:11" ht="15.75" customHeight="1">
      <c r="B98" s="1"/>
      <c r="C98" s="1"/>
      <c r="D98" s="1"/>
      <c r="E98" s="1"/>
      <c r="F98" s="1"/>
      <c r="G98" s="1"/>
      <c r="H98" s="1"/>
      <c r="I98" s="1"/>
      <c r="J98" s="1"/>
      <c r="K98" s="1"/>
    </row>
    <row r="99" spans="2:11" ht="15.75" customHeight="1">
      <c r="B99" s="1"/>
      <c r="C99" s="1"/>
      <c r="D99" s="1"/>
      <c r="E99" s="1"/>
      <c r="F99" s="1"/>
      <c r="G99" s="1"/>
      <c r="H99" s="1"/>
      <c r="I99" s="1"/>
      <c r="J99" s="1"/>
      <c r="K99" s="1"/>
    </row>
    <row r="100" spans="2:11" ht="15.75" customHeight="1">
      <c r="B100" s="1"/>
      <c r="C100" s="1"/>
      <c r="D100" s="1"/>
      <c r="E100" s="1"/>
      <c r="F100" s="1"/>
      <c r="G100" s="1"/>
      <c r="H100" s="1"/>
      <c r="I100" s="1"/>
      <c r="J100" s="1"/>
      <c r="K100" s="1"/>
    </row>
    <row r="101" spans="2:11" ht="15.75" customHeight="1">
      <c r="B101" s="1"/>
      <c r="C101" s="1"/>
      <c r="D101" s="1"/>
      <c r="E101" s="1"/>
      <c r="F101" s="1"/>
      <c r="G101" s="1"/>
      <c r="H101" s="1"/>
      <c r="I101" s="1"/>
      <c r="J101" s="1"/>
      <c r="K101" s="1"/>
    </row>
    <row r="102" spans="2:11" ht="15.75" customHeight="1">
      <c r="B102" s="1"/>
      <c r="C102" s="1"/>
      <c r="D102" s="1"/>
      <c r="E102" s="1"/>
      <c r="F102" s="1"/>
      <c r="G102" s="1"/>
      <c r="H102" s="1"/>
      <c r="I102" s="1"/>
      <c r="J102" s="1"/>
      <c r="K102" s="1"/>
    </row>
    <row r="103" spans="2:11" ht="15.75" customHeight="1">
      <c r="B103" s="1"/>
      <c r="C103" s="1"/>
      <c r="D103" s="1"/>
      <c r="E103" s="1"/>
      <c r="F103" s="1"/>
      <c r="G103" s="1"/>
      <c r="H103" s="1"/>
      <c r="I103" s="1"/>
      <c r="J103" s="1"/>
      <c r="K103" s="1"/>
    </row>
    <row r="104" spans="2:11" ht="15.75" customHeight="1">
      <c r="B104" s="1"/>
      <c r="C104" s="1"/>
      <c r="D104" s="1"/>
      <c r="E104" s="1"/>
      <c r="F104" s="1"/>
      <c r="G104" s="1"/>
      <c r="H104" s="1"/>
      <c r="I104" s="1"/>
      <c r="J104" s="1"/>
      <c r="K104" s="1"/>
    </row>
    <row r="105" spans="2:11" ht="15.75" customHeight="1">
      <c r="B105" s="1"/>
      <c r="C105" s="1"/>
      <c r="D105" s="1"/>
      <c r="E105" s="1"/>
      <c r="F105" s="1"/>
      <c r="G105" s="1"/>
      <c r="H105" s="1"/>
      <c r="I105" s="1"/>
      <c r="J105" s="1"/>
      <c r="K105" s="1"/>
    </row>
    <row r="106" spans="2:11" ht="15.75" customHeight="1">
      <c r="B106" s="1"/>
      <c r="C106" s="1"/>
      <c r="D106" s="1"/>
      <c r="E106" s="1"/>
      <c r="F106" s="1"/>
      <c r="G106" s="1"/>
      <c r="H106" s="1"/>
      <c r="I106" s="1"/>
      <c r="J106" s="1"/>
      <c r="K106" s="1"/>
    </row>
    <row r="107" spans="2:11" ht="15.75" customHeight="1">
      <c r="B107" s="1"/>
      <c r="C107" s="1"/>
      <c r="D107" s="1"/>
      <c r="E107" s="1"/>
      <c r="F107" s="1"/>
      <c r="G107" s="1"/>
      <c r="H107" s="1"/>
      <c r="I107" s="1"/>
      <c r="J107" s="1"/>
      <c r="K107" s="1"/>
    </row>
    <row r="108" spans="2:11" ht="15.75" customHeight="1">
      <c r="B108" s="1"/>
      <c r="C108" s="1"/>
      <c r="D108" s="1"/>
      <c r="E108" s="1"/>
      <c r="F108" s="1"/>
      <c r="G108" s="1"/>
      <c r="H108" s="1"/>
      <c r="I108" s="1"/>
      <c r="J108" s="1"/>
      <c r="K108" s="1"/>
    </row>
    <row r="109" spans="2:11" ht="15.75" customHeight="1">
      <c r="B109" s="1"/>
      <c r="C109" s="1"/>
      <c r="D109" s="1"/>
      <c r="E109" s="1"/>
      <c r="F109" s="1"/>
      <c r="G109" s="1"/>
      <c r="H109" s="1"/>
      <c r="I109" s="1"/>
      <c r="J109" s="1"/>
      <c r="K109" s="1"/>
    </row>
    <row r="110" spans="2:11" ht="15.75" customHeight="1">
      <c r="B110" s="1"/>
      <c r="C110" s="1"/>
      <c r="D110" s="1"/>
      <c r="E110" s="1"/>
      <c r="F110" s="1"/>
      <c r="G110" s="1"/>
      <c r="H110" s="1"/>
      <c r="I110" s="1"/>
      <c r="J110" s="1"/>
      <c r="K110" s="1"/>
    </row>
    <row r="111" spans="2:11" ht="15.75" customHeight="1">
      <c r="B111" s="1"/>
      <c r="C111" s="1"/>
      <c r="D111" s="1"/>
      <c r="E111" s="1"/>
      <c r="F111" s="1"/>
      <c r="G111" s="1"/>
      <c r="H111" s="1"/>
      <c r="I111" s="1"/>
      <c r="J111" s="1"/>
      <c r="K111" s="1"/>
    </row>
    <row r="112" spans="2:11" ht="15.75" customHeight="1">
      <c r="B112" s="1"/>
      <c r="C112" s="1"/>
      <c r="D112" s="1"/>
      <c r="E112" s="1"/>
      <c r="F112" s="1"/>
      <c r="G112" s="1"/>
      <c r="H112" s="1"/>
      <c r="I112" s="1"/>
      <c r="J112" s="1"/>
      <c r="K112" s="1"/>
    </row>
    <row r="113" spans="2:11" ht="15.75" customHeight="1">
      <c r="B113" s="1"/>
      <c r="C113" s="1"/>
      <c r="D113" s="1"/>
      <c r="E113" s="1"/>
      <c r="F113" s="1"/>
      <c r="G113" s="1"/>
      <c r="H113" s="1"/>
      <c r="I113" s="1"/>
      <c r="J113" s="1"/>
      <c r="K113" s="1"/>
    </row>
    <row r="114" spans="2:11" ht="15.75" customHeight="1">
      <c r="B114" s="1"/>
      <c r="C114" s="1"/>
      <c r="D114" s="1"/>
      <c r="E114" s="1"/>
      <c r="F114" s="1"/>
      <c r="G114" s="1"/>
      <c r="H114" s="1"/>
      <c r="I114" s="1"/>
      <c r="J114" s="1"/>
      <c r="K114" s="1"/>
    </row>
    <row r="115" spans="2:11" ht="15.75" customHeight="1">
      <c r="B115" s="1"/>
      <c r="C115" s="1"/>
      <c r="D115" s="1"/>
      <c r="E115" s="1"/>
      <c r="F115" s="1"/>
      <c r="G115" s="1"/>
      <c r="H115" s="1"/>
      <c r="I115" s="1"/>
      <c r="J115" s="1"/>
      <c r="K115" s="1"/>
    </row>
    <row r="116" spans="2:11" ht="15.75" customHeight="1">
      <c r="B116" s="1"/>
      <c r="C116" s="1"/>
      <c r="D116" s="1"/>
      <c r="E116" s="1"/>
      <c r="F116" s="1"/>
      <c r="G116" s="1"/>
      <c r="H116" s="1"/>
      <c r="I116" s="1"/>
      <c r="J116" s="1"/>
      <c r="K116" s="1"/>
    </row>
    <row r="117" spans="2:11" ht="15.75" customHeight="1">
      <c r="B117" s="1"/>
      <c r="C117" s="1"/>
      <c r="D117" s="1"/>
      <c r="E117" s="1"/>
      <c r="F117" s="1"/>
      <c r="G117" s="1"/>
      <c r="H117" s="1"/>
      <c r="I117" s="1"/>
      <c r="J117" s="1"/>
      <c r="K117" s="1"/>
    </row>
    <row r="118" spans="2:11" ht="15.75" customHeight="1">
      <c r="B118" s="1"/>
      <c r="C118" s="1"/>
      <c r="D118" s="1"/>
      <c r="E118" s="1"/>
      <c r="F118" s="1"/>
      <c r="G118" s="1"/>
      <c r="H118" s="1"/>
      <c r="I118" s="1"/>
      <c r="J118" s="1"/>
      <c r="K118" s="1"/>
    </row>
    <row r="119" spans="2:11" ht="15.75" customHeight="1">
      <c r="B119" s="1"/>
      <c r="C119" s="1"/>
      <c r="D119" s="1"/>
      <c r="E119" s="1"/>
      <c r="F119" s="1"/>
      <c r="G119" s="1"/>
      <c r="H119" s="1"/>
      <c r="I119" s="1"/>
      <c r="J119" s="1"/>
      <c r="K119" s="1"/>
    </row>
    <row r="120" spans="2:11" ht="15.75" customHeight="1">
      <c r="B120" s="1"/>
      <c r="C120" s="1"/>
      <c r="D120" s="1"/>
      <c r="E120" s="1"/>
      <c r="F120" s="1"/>
      <c r="G120" s="1"/>
      <c r="H120" s="1"/>
      <c r="I120" s="1"/>
      <c r="J120" s="1"/>
      <c r="K120" s="1"/>
    </row>
    <row r="121" spans="2:11" ht="15.75" customHeight="1">
      <c r="B121" s="1"/>
      <c r="C121" s="1"/>
      <c r="D121" s="1"/>
      <c r="E121" s="1"/>
      <c r="F121" s="1"/>
      <c r="G121" s="1"/>
      <c r="H121" s="1"/>
      <c r="I121" s="1"/>
      <c r="J121" s="1"/>
      <c r="K121" s="1"/>
    </row>
    <row r="122" spans="2:11" ht="15.75" customHeight="1">
      <c r="B122" s="1"/>
      <c r="C122" s="1"/>
      <c r="D122" s="1"/>
      <c r="E122" s="1"/>
      <c r="F122" s="1"/>
      <c r="G122" s="1"/>
      <c r="H122" s="1"/>
      <c r="I122" s="1"/>
      <c r="J122" s="1"/>
      <c r="K122" s="1"/>
    </row>
    <row r="123" spans="2:11" ht="15.75" customHeight="1">
      <c r="B123" s="1"/>
      <c r="C123" s="1"/>
      <c r="D123" s="1"/>
      <c r="E123" s="1"/>
      <c r="F123" s="1"/>
      <c r="G123" s="1"/>
      <c r="H123" s="1"/>
      <c r="I123" s="1"/>
      <c r="J123" s="1"/>
      <c r="K123" s="1"/>
    </row>
    <row r="124" spans="2:11" ht="15.75" customHeight="1">
      <c r="B124" s="1"/>
      <c r="C124" s="1"/>
      <c r="D124" s="1"/>
      <c r="E124" s="1"/>
      <c r="F124" s="1"/>
      <c r="G124" s="1"/>
      <c r="H124" s="1"/>
      <c r="I124" s="1"/>
      <c r="J124" s="1"/>
      <c r="K124" s="1"/>
    </row>
    <row r="125" spans="2:11" ht="15.75" customHeight="1">
      <c r="B125" s="1"/>
      <c r="C125" s="1"/>
      <c r="D125" s="1"/>
      <c r="E125" s="1"/>
      <c r="F125" s="1"/>
      <c r="G125" s="1"/>
      <c r="H125" s="1"/>
      <c r="I125" s="1"/>
      <c r="J125" s="1"/>
      <c r="K125" s="1"/>
    </row>
    <row r="126" spans="2:11" ht="15.75" customHeight="1">
      <c r="B126" s="1"/>
      <c r="C126" s="1"/>
      <c r="D126" s="1"/>
      <c r="E126" s="1"/>
      <c r="F126" s="1"/>
      <c r="G126" s="1"/>
      <c r="H126" s="1"/>
      <c r="I126" s="1"/>
      <c r="J126" s="1"/>
      <c r="K126" s="1"/>
    </row>
    <row r="127" spans="2:11" ht="15.75" customHeight="1">
      <c r="B127" s="1"/>
      <c r="C127" s="1"/>
      <c r="D127" s="1"/>
      <c r="E127" s="1"/>
      <c r="F127" s="1"/>
      <c r="G127" s="1"/>
      <c r="H127" s="1"/>
      <c r="I127" s="1"/>
      <c r="J127" s="1"/>
      <c r="K127" s="1"/>
    </row>
    <row r="128" spans="2:11" ht="15.75" customHeight="1">
      <c r="B128" s="1"/>
      <c r="C128" s="1"/>
      <c r="D128" s="1"/>
      <c r="E128" s="1"/>
      <c r="F128" s="1"/>
      <c r="G128" s="1"/>
      <c r="H128" s="1"/>
      <c r="I128" s="1"/>
      <c r="J128" s="1"/>
      <c r="K128" s="1"/>
    </row>
    <row r="129" spans="2:11" ht="15.75" customHeight="1">
      <c r="B129" s="1"/>
      <c r="C129" s="1"/>
      <c r="D129" s="1"/>
      <c r="E129" s="1"/>
      <c r="F129" s="1"/>
      <c r="G129" s="1"/>
      <c r="H129" s="1"/>
      <c r="I129" s="1"/>
      <c r="J129" s="1"/>
      <c r="K129" s="1"/>
    </row>
    <row r="130" spans="2:11" ht="15.75" customHeight="1">
      <c r="B130" s="1"/>
      <c r="C130" s="1"/>
      <c r="D130" s="1"/>
      <c r="E130" s="1"/>
      <c r="F130" s="1"/>
      <c r="G130" s="1"/>
      <c r="H130" s="1"/>
      <c r="I130" s="1"/>
      <c r="J130" s="1"/>
      <c r="K130" s="1"/>
    </row>
    <row r="131" spans="2:11" ht="15.75" customHeight="1">
      <c r="B131" s="1"/>
      <c r="C131" s="1"/>
      <c r="D131" s="1"/>
      <c r="E131" s="1"/>
      <c r="F131" s="1"/>
      <c r="G131" s="1"/>
      <c r="H131" s="1"/>
      <c r="I131" s="1"/>
      <c r="J131" s="1"/>
      <c r="K131" s="1"/>
    </row>
    <row r="132" spans="2:11" ht="15.75" customHeight="1">
      <c r="B132" s="1"/>
      <c r="C132" s="1"/>
      <c r="D132" s="1"/>
      <c r="E132" s="1"/>
      <c r="F132" s="1"/>
      <c r="G132" s="1"/>
      <c r="H132" s="1"/>
      <c r="I132" s="1"/>
      <c r="J132" s="1"/>
      <c r="K132" s="1"/>
    </row>
    <row r="133" spans="2:11" ht="15.75" customHeight="1">
      <c r="B133" s="1"/>
      <c r="C133" s="1"/>
      <c r="D133" s="1"/>
      <c r="E133" s="1"/>
      <c r="F133" s="1"/>
      <c r="G133" s="1"/>
      <c r="H133" s="1"/>
      <c r="I133" s="1"/>
      <c r="J133" s="1"/>
      <c r="K133" s="1"/>
    </row>
    <row r="134" spans="2:11" ht="15.75" customHeight="1">
      <c r="B134" s="1"/>
      <c r="C134" s="1"/>
      <c r="D134" s="1"/>
      <c r="E134" s="1"/>
      <c r="F134" s="1"/>
      <c r="G134" s="1"/>
      <c r="H134" s="1"/>
      <c r="I134" s="1"/>
      <c r="J134" s="1"/>
      <c r="K134" s="1"/>
    </row>
    <row r="135" spans="2:11" ht="15.75" customHeight="1">
      <c r="B135" s="1"/>
      <c r="C135" s="1"/>
      <c r="D135" s="1"/>
      <c r="E135" s="1"/>
      <c r="F135" s="1"/>
      <c r="G135" s="1"/>
      <c r="H135" s="1"/>
      <c r="I135" s="1"/>
      <c r="J135" s="1"/>
      <c r="K135" s="1"/>
    </row>
    <row r="136" spans="2:11" ht="15.75" customHeight="1">
      <c r="B136" s="1"/>
      <c r="C136" s="1"/>
      <c r="D136" s="1"/>
      <c r="E136" s="1"/>
      <c r="F136" s="1"/>
      <c r="G136" s="1"/>
      <c r="H136" s="1"/>
      <c r="I136" s="1"/>
      <c r="J136" s="1"/>
      <c r="K136" s="1"/>
    </row>
    <row r="137" spans="2:11" ht="15.75" customHeight="1">
      <c r="B137" s="1"/>
      <c r="C137" s="1"/>
      <c r="D137" s="1"/>
      <c r="E137" s="1"/>
      <c r="F137" s="1"/>
      <c r="G137" s="1"/>
      <c r="H137" s="1"/>
      <c r="I137" s="1"/>
      <c r="J137" s="1"/>
      <c r="K137" s="1"/>
    </row>
    <row r="138" spans="2:11" ht="15.75" customHeight="1">
      <c r="B138" s="1"/>
      <c r="C138" s="1"/>
      <c r="D138" s="1"/>
      <c r="E138" s="1"/>
      <c r="F138" s="1"/>
      <c r="G138" s="1"/>
      <c r="H138" s="1"/>
      <c r="I138" s="1"/>
      <c r="J138" s="1"/>
      <c r="K138" s="1"/>
    </row>
    <row r="139" spans="2:11" ht="15.75" customHeight="1">
      <c r="B139" s="1"/>
      <c r="C139" s="1"/>
      <c r="D139" s="1"/>
      <c r="E139" s="1"/>
      <c r="F139" s="1"/>
      <c r="G139" s="1"/>
      <c r="H139" s="1"/>
      <c r="I139" s="1"/>
      <c r="J139" s="1"/>
      <c r="K139" s="1"/>
    </row>
    <row r="140" spans="2:11" ht="15.75" customHeight="1">
      <c r="B140" s="1"/>
      <c r="C140" s="1"/>
      <c r="D140" s="1"/>
      <c r="E140" s="1"/>
      <c r="F140" s="1"/>
      <c r="G140" s="1"/>
      <c r="H140" s="1"/>
      <c r="I140" s="1"/>
      <c r="J140" s="1"/>
      <c r="K140" s="1"/>
    </row>
    <row r="141" spans="2:11" ht="15.75" customHeight="1">
      <c r="B141" s="1"/>
      <c r="C141" s="1"/>
      <c r="D141" s="1"/>
      <c r="E141" s="1"/>
      <c r="F141" s="1"/>
      <c r="G141" s="1"/>
      <c r="H141" s="1"/>
      <c r="I141" s="1"/>
      <c r="J141" s="1"/>
      <c r="K141" s="1"/>
    </row>
    <row r="142" spans="2:11" ht="15.75" customHeight="1">
      <c r="B142" s="1"/>
      <c r="C142" s="1"/>
      <c r="D142" s="1"/>
      <c r="E142" s="1"/>
      <c r="F142" s="1"/>
      <c r="G142" s="1"/>
      <c r="H142" s="1"/>
      <c r="I142" s="1"/>
      <c r="J142" s="1"/>
      <c r="K142" s="1"/>
    </row>
    <row r="143" spans="2:11" ht="15.75" customHeight="1">
      <c r="B143" s="1"/>
      <c r="C143" s="1"/>
      <c r="D143" s="1"/>
      <c r="E143" s="1"/>
      <c r="F143" s="1"/>
      <c r="G143" s="1"/>
      <c r="H143" s="1"/>
      <c r="I143" s="1"/>
      <c r="J143" s="1"/>
      <c r="K143" s="1"/>
    </row>
    <row r="144" spans="2:11" ht="15.75" customHeight="1">
      <c r="B144" s="1"/>
      <c r="C144" s="1"/>
      <c r="D144" s="1"/>
      <c r="E144" s="1"/>
      <c r="F144" s="1"/>
      <c r="G144" s="1"/>
      <c r="H144" s="1"/>
      <c r="I144" s="1"/>
      <c r="J144" s="1"/>
      <c r="K144" s="1"/>
    </row>
    <row r="145" spans="2:11" ht="15.75" customHeight="1">
      <c r="B145" s="1"/>
      <c r="C145" s="1"/>
      <c r="D145" s="1"/>
      <c r="E145" s="1"/>
      <c r="F145" s="1"/>
      <c r="G145" s="1"/>
      <c r="H145" s="1"/>
      <c r="I145" s="1"/>
      <c r="J145" s="1"/>
      <c r="K145" s="1"/>
    </row>
    <row r="146" spans="2:11" ht="15.75" customHeight="1">
      <c r="B146" s="1"/>
      <c r="C146" s="1"/>
      <c r="D146" s="1"/>
      <c r="E146" s="1"/>
      <c r="F146" s="1"/>
      <c r="G146" s="1"/>
      <c r="H146" s="1"/>
      <c r="I146" s="1"/>
      <c r="J146" s="1"/>
      <c r="K146" s="1"/>
    </row>
    <row r="147" spans="2:11" ht="15.75" customHeight="1">
      <c r="B147" s="1"/>
      <c r="C147" s="1"/>
      <c r="D147" s="1"/>
      <c r="E147" s="1"/>
      <c r="F147" s="1"/>
      <c r="G147" s="1"/>
      <c r="H147" s="1"/>
      <c r="I147" s="1"/>
      <c r="J147" s="1"/>
      <c r="K147" s="1"/>
    </row>
    <row r="148" spans="2:11" ht="15.75" customHeight="1">
      <c r="B148" s="1"/>
      <c r="C148" s="1"/>
      <c r="D148" s="1"/>
      <c r="E148" s="1"/>
      <c r="F148" s="1"/>
      <c r="G148" s="1"/>
      <c r="H148" s="1"/>
      <c r="I148" s="1"/>
      <c r="J148" s="1"/>
      <c r="K148" s="1"/>
    </row>
    <row r="149" spans="2:11" ht="15.75" customHeight="1">
      <c r="B149" s="1"/>
      <c r="C149" s="1"/>
      <c r="D149" s="1"/>
      <c r="E149" s="1"/>
      <c r="F149" s="1"/>
      <c r="G149" s="1"/>
      <c r="H149" s="1"/>
      <c r="I149" s="1"/>
      <c r="J149" s="1"/>
      <c r="K149" s="1"/>
    </row>
    <row r="150" spans="2:11" ht="15.75" customHeight="1">
      <c r="B150" s="1"/>
      <c r="C150" s="1"/>
      <c r="D150" s="1"/>
      <c r="E150" s="1"/>
      <c r="F150" s="1"/>
      <c r="G150" s="1"/>
      <c r="H150" s="1"/>
      <c r="I150" s="1"/>
      <c r="J150" s="1"/>
      <c r="K150" s="1"/>
    </row>
    <row r="151" spans="2:11" ht="15.75" customHeight="1">
      <c r="B151" s="1"/>
      <c r="C151" s="1"/>
      <c r="D151" s="1"/>
      <c r="E151" s="1"/>
      <c r="F151" s="1"/>
      <c r="G151" s="1"/>
      <c r="H151" s="1"/>
      <c r="I151" s="1"/>
      <c r="J151" s="1"/>
      <c r="K151" s="1"/>
    </row>
    <row r="152" spans="2:11" ht="15.75" customHeight="1">
      <c r="B152" s="1"/>
      <c r="C152" s="1"/>
      <c r="D152" s="1"/>
      <c r="E152" s="1"/>
      <c r="F152" s="1"/>
      <c r="G152" s="1"/>
      <c r="H152" s="1"/>
      <c r="I152" s="1"/>
      <c r="J152" s="1"/>
      <c r="K152" s="1"/>
    </row>
    <row r="153" spans="2:11" ht="15.75" customHeight="1">
      <c r="B153" s="1"/>
      <c r="C153" s="1"/>
      <c r="D153" s="1"/>
      <c r="E153" s="1"/>
      <c r="F153" s="1"/>
      <c r="G153" s="1"/>
      <c r="H153" s="1"/>
      <c r="I153" s="1"/>
      <c r="J153" s="1"/>
      <c r="K153" s="1"/>
    </row>
    <row r="154" spans="2:11" ht="15.75" customHeight="1">
      <c r="B154" s="1"/>
      <c r="C154" s="1"/>
      <c r="D154" s="1"/>
      <c r="E154" s="1"/>
      <c r="F154" s="1"/>
      <c r="G154" s="1"/>
      <c r="H154" s="1"/>
      <c r="I154" s="1"/>
      <c r="J154" s="1"/>
      <c r="K154" s="1"/>
    </row>
    <row r="155" spans="2:11" ht="15.75" customHeight="1">
      <c r="B155" s="1"/>
      <c r="C155" s="1"/>
      <c r="D155" s="1"/>
      <c r="E155" s="1"/>
      <c r="F155" s="1"/>
      <c r="G155" s="1"/>
      <c r="H155" s="1"/>
      <c r="I155" s="1"/>
      <c r="J155" s="1"/>
      <c r="K155" s="1"/>
    </row>
    <row r="156" spans="2:11" ht="15.75" customHeight="1">
      <c r="B156" s="1"/>
      <c r="C156" s="1"/>
      <c r="D156" s="1"/>
      <c r="E156" s="1"/>
      <c r="F156" s="1"/>
      <c r="G156" s="1"/>
      <c r="H156" s="1"/>
      <c r="I156" s="1"/>
      <c r="J156" s="1"/>
      <c r="K156" s="1"/>
    </row>
    <row r="157" spans="2:11" ht="15.75" customHeight="1">
      <c r="B157" s="1"/>
      <c r="C157" s="1"/>
      <c r="D157" s="1"/>
      <c r="E157" s="1"/>
      <c r="F157" s="1"/>
      <c r="G157" s="1"/>
      <c r="H157" s="1"/>
      <c r="I157" s="1"/>
      <c r="J157" s="1"/>
      <c r="K157" s="1"/>
    </row>
    <row r="158" spans="2:11" ht="15.75" customHeight="1">
      <c r="B158" s="1"/>
      <c r="C158" s="1"/>
      <c r="D158" s="1"/>
      <c r="E158" s="1"/>
      <c r="F158" s="1"/>
      <c r="G158" s="1"/>
      <c r="H158" s="1"/>
      <c r="I158" s="1"/>
      <c r="J158" s="1"/>
      <c r="K158" s="1"/>
    </row>
    <row r="159" spans="2:11" ht="15.75" customHeight="1">
      <c r="B159" s="1"/>
      <c r="C159" s="1"/>
      <c r="D159" s="1"/>
      <c r="E159" s="1"/>
      <c r="F159" s="1"/>
      <c r="G159" s="1"/>
      <c r="H159" s="1"/>
      <c r="I159" s="1"/>
      <c r="J159" s="1"/>
      <c r="K159" s="1"/>
    </row>
    <row r="160" spans="2:11" ht="15.75" customHeight="1">
      <c r="B160" s="1"/>
      <c r="C160" s="1"/>
      <c r="D160" s="1"/>
      <c r="E160" s="1"/>
      <c r="F160" s="1"/>
      <c r="G160" s="1"/>
      <c r="H160" s="1"/>
      <c r="I160" s="1"/>
      <c r="J160" s="1"/>
      <c r="K160" s="1"/>
    </row>
    <row r="161" spans="2:11" ht="15.75" customHeight="1">
      <c r="B161" s="1"/>
      <c r="C161" s="1"/>
      <c r="D161" s="1"/>
      <c r="E161" s="1"/>
      <c r="F161" s="1"/>
      <c r="G161" s="1"/>
      <c r="H161" s="1"/>
      <c r="I161" s="1"/>
      <c r="J161" s="1"/>
      <c r="K161" s="1"/>
    </row>
    <row r="162" spans="2:11" ht="15.75" customHeight="1">
      <c r="B162" s="1"/>
      <c r="C162" s="1"/>
      <c r="D162" s="1"/>
      <c r="E162" s="1"/>
      <c r="F162" s="1"/>
      <c r="G162" s="1"/>
      <c r="H162" s="1"/>
      <c r="I162" s="1"/>
      <c r="J162" s="1"/>
      <c r="K162" s="1"/>
    </row>
    <row r="163" spans="2:11" ht="15.75" customHeight="1">
      <c r="B163" s="1"/>
      <c r="C163" s="1"/>
      <c r="D163" s="1"/>
      <c r="E163" s="1"/>
      <c r="F163" s="1"/>
      <c r="G163" s="1"/>
      <c r="H163" s="1"/>
      <c r="I163" s="1"/>
      <c r="J163" s="1"/>
      <c r="K163" s="1"/>
    </row>
    <row r="164" spans="2:11" ht="15.75" customHeight="1">
      <c r="B164" s="1"/>
      <c r="C164" s="1"/>
      <c r="D164" s="1"/>
      <c r="E164" s="1"/>
      <c r="F164" s="1"/>
      <c r="G164" s="1"/>
      <c r="H164" s="1"/>
      <c r="I164" s="1"/>
      <c r="J164" s="1"/>
      <c r="K164" s="1"/>
    </row>
    <row r="165" spans="2:11" ht="15.75" customHeight="1">
      <c r="B165" s="1"/>
      <c r="C165" s="1"/>
      <c r="D165" s="1"/>
      <c r="E165" s="1"/>
      <c r="F165" s="1"/>
      <c r="G165" s="1"/>
      <c r="H165" s="1"/>
      <c r="I165" s="1"/>
      <c r="J165" s="1"/>
      <c r="K165" s="1"/>
    </row>
    <row r="166" spans="2:11" ht="15.75" customHeight="1">
      <c r="B166" s="1"/>
      <c r="C166" s="1"/>
      <c r="D166" s="1"/>
      <c r="E166" s="1"/>
      <c r="F166" s="1"/>
      <c r="G166" s="1"/>
      <c r="H166" s="1"/>
      <c r="I166" s="1"/>
      <c r="J166" s="1"/>
      <c r="K166" s="1"/>
    </row>
    <row r="167" spans="2:11" ht="15.75" customHeight="1">
      <c r="B167" s="1"/>
      <c r="C167" s="1"/>
      <c r="D167" s="1"/>
      <c r="E167" s="1"/>
      <c r="F167" s="1"/>
      <c r="G167" s="1"/>
      <c r="H167" s="1"/>
      <c r="I167" s="1"/>
      <c r="J167" s="1"/>
      <c r="K167" s="1"/>
    </row>
    <row r="168" spans="2:11" ht="15.75" customHeight="1">
      <c r="B168" s="1"/>
      <c r="C168" s="1"/>
      <c r="D168" s="1"/>
      <c r="E168" s="1"/>
      <c r="F168" s="1"/>
      <c r="G168" s="1"/>
      <c r="H168" s="1"/>
      <c r="I168" s="1"/>
      <c r="J168" s="1"/>
      <c r="K168" s="1"/>
    </row>
    <row r="169" spans="2:11" ht="15.75" customHeight="1">
      <c r="B169" s="1"/>
      <c r="C169" s="1"/>
      <c r="D169" s="1"/>
      <c r="E169" s="1"/>
      <c r="F169" s="1"/>
      <c r="G169" s="1"/>
      <c r="H169" s="1"/>
      <c r="I169" s="1"/>
      <c r="J169" s="1"/>
      <c r="K169" s="1"/>
    </row>
    <row r="170" spans="2:11" ht="15.75" customHeight="1">
      <c r="B170" s="1"/>
      <c r="C170" s="1"/>
      <c r="D170" s="1"/>
      <c r="E170" s="1"/>
      <c r="F170" s="1"/>
      <c r="G170" s="1"/>
      <c r="H170" s="1"/>
      <c r="I170" s="1"/>
      <c r="J170" s="1"/>
      <c r="K170" s="1"/>
    </row>
    <row r="171" spans="2:11" ht="15.75" customHeight="1">
      <c r="B171" s="1"/>
      <c r="C171" s="1"/>
      <c r="D171" s="1"/>
      <c r="E171" s="1"/>
      <c r="F171" s="1"/>
      <c r="G171" s="1"/>
      <c r="H171" s="1"/>
      <c r="I171" s="1"/>
      <c r="J171" s="1"/>
      <c r="K171" s="1"/>
    </row>
    <row r="172" spans="2:11" ht="15.75" customHeight="1">
      <c r="B172" s="1"/>
      <c r="C172" s="1"/>
      <c r="D172" s="1"/>
      <c r="E172" s="1"/>
      <c r="F172" s="1"/>
      <c r="G172" s="1"/>
      <c r="H172" s="1"/>
      <c r="I172" s="1"/>
      <c r="J172" s="1"/>
      <c r="K172" s="1"/>
    </row>
    <row r="173" spans="2:11" ht="15.75" customHeight="1">
      <c r="B173" s="1"/>
      <c r="C173" s="1"/>
      <c r="D173" s="1"/>
      <c r="E173" s="1"/>
      <c r="F173" s="1"/>
      <c r="G173" s="1"/>
      <c r="H173" s="1"/>
      <c r="I173" s="1"/>
      <c r="J173" s="1"/>
      <c r="K173" s="1"/>
    </row>
    <row r="174" spans="2:11" ht="15.75" customHeight="1">
      <c r="B174" s="1"/>
      <c r="C174" s="1"/>
      <c r="D174" s="1"/>
      <c r="E174" s="1"/>
      <c r="F174" s="1"/>
      <c r="G174" s="1"/>
      <c r="H174" s="1"/>
      <c r="I174" s="1"/>
      <c r="J174" s="1"/>
      <c r="K174" s="1"/>
    </row>
    <row r="175" spans="2:11" ht="15.75" customHeight="1">
      <c r="B175" s="1"/>
      <c r="C175" s="1"/>
      <c r="D175" s="1"/>
      <c r="E175" s="1"/>
      <c r="F175" s="1"/>
      <c r="G175" s="1"/>
      <c r="H175" s="1"/>
      <c r="I175" s="1"/>
      <c r="J175" s="1"/>
      <c r="K175" s="1"/>
    </row>
    <row r="176" spans="2:11" ht="15.75" customHeight="1">
      <c r="B176" s="1"/>
      <c r="C176" s="1"/>
      <c r="D176" s="1"/>
      <c r="E176" s="1"/>
      <c r="F176" s="1"/>
      <c r="G176" s="1"/>
      <c r="H176" s="1"/>
      <c r="I176" s="1"/>
      <c r="J176" s="1"/>
      <c r="K176" s="1"/>
    </row>
    <row r="177" spans="2:11" ht="15.75" customHeight="1">
      <c r="B177" s="1"/>
      <c r="C177" s="1"/>
      <c r="D177" s="1"/>
      <c r="E177" s="1"/>
      <c r="F177" s="1"/>
      <c r="G177" s="1"/>
      <c r="H177" s="1"/>
      <c r="I177" s="1"/>
      <c r="J177" s="1"/>
      <c r="K177" s="1"/>
    </row>
    <row r="178" spans="2:11" ht="15.75" customHeight="1">
      <c r="B178" s="1"/>
      <c r="C178" s="1"/>
      <c r="D178" s="1"/>
      <c r="E178" s="1"/>
      <c r="F178" s="1"/>
      <c r="G178" s="1"/>
      <c r="H178" s="1"/>
      <c r="I178" s="1"/>
      <c r="J178" s="1"/>
      <c r="K178" s="1"/>
    </row>
    <row r="179" spans="2:11" ht="15.75" customHeight="1">
      <c r="B179" s="1"/>
      <c r="C179" s="1"/>
      <c r="D179" s="1"/>
      <c r="E179" s="1"/>
      <c r="F179" s="1"/>
      <c r="G179" s="1"/>
      <c r="H179" s="1"/>
      <c r="I179" s="1"/>
      <c r="J179" s="1"/>
      <c r="K179" s="1"/>
    </row>
    <row r="180" spans="2:11" ht="15.75" customHeight="1">
      <c r="B180" s="1"/>
      <c r="C180" s="1"/>
      <c r="D180" s="1"/>
      <c r="E180" s="1"/>
      <c r="F180" s="1"/>
      <c r="G180" s="1"/>
      <c r="H180" s="1"/>
      <c r="I180" s="1"/>
      <c r="J180" s="1"/>
      <c r="K180" s="1"/>
    </row>
    <row r="181" spans="2:11" ht="15.75" customHeight="1">
      <c r="B181" s="1"/>
      <c r="C181" s="1"/>
      <c r="D181" s="1"/>
      <c r="E181" s="1"/>
      <c r="F181" s="1"/>
      <c r="G181" s="1"/>
      <c r="H181" s="1"/>
      <c r="I181" s="1"/>
      <c r="J181" s="1"/>
      <c r="K181" s="1"/>
    </row>
    <row r="182" spans="2:11" ht="15.75" customHeight="1">
      <c r="B182" s="1"/>
      <c r="C182" s="1"/>
      <c r="D182" s="1"/>
      <c r="E182" s="1"/>
      <c r="F182" s="1"/>
      <c r="G182" s="1"/>
      <c r="H182" s="1"/>
      <c r="I182" s="1"/>
      <c r="J182" s="1"/>
      <c r="K182" s="1"/>
    </row>
    <row r="183" spans="2:11" ht="15.75" customHeight="1">
      <c r="B183" s="1"/>
      <c r="C183" s="1"/>
      <c r="D183" s="1"/>
      <c r="E183" s="1"/>
      <c r="F183" s="1"/>
      <c r="G183" s="1"/>
      <c r="H183" s="1"/>
      <c r="I183" s="1"/>
      <c r="J183" s="1"/>
      <c r="K183" s="1"/>
    </row>
    <row r="184" spans="2:11" ht="15.75" customHeight="1">
      <c r="B184" s="1"/>
      <c r="C184" s="1"/>
      <c r="D184" s="1"/>
      <c r="E184" s="1"/>
      <c r="F184" s="1"/>
      <c r="G184" s="1"/>
      <c r="H184" s="1"/>
      <c r="I184" s="1"/>
      <c r="J184" s="1"/>
      <c r="K184" s="1"/>
    </row>
    <row r="185" spans="2:11" ht="15.75" customHeight="1">
      <c r="B185" s="1"/>
      <c r="C185" s="1"/>
      <c r="D185" s="1"/>
      <c r="E185" s="1"/>
      <c r="F185" s="1"/>
      <c r="G185" s="1"/>
      <c r="H185" s="1"/>
      <c r="I185" s="1"/>
      <c r="J185" s="1"/>
      <c r="K185" s="1"/>
    </row>
    <row r="186" spans="2:11" ht="15.75" customHeight="1">
      <c r="B186" s="1"/>
      <c r="C186" s="1"/>
      <c r="D186" s="1"/>
      <c r="E186" s="1"/>
      <c r="F186" s="1"/>
      <c r="G186" s="1"/>
      <c r="H186" s="1"/>
      <c r="I186" s="1"/>
      <c r="J186" s="1"/>
      <c r="K186" s="1"/>
    </row>
    <row r="187" spans="2:11" ht="15.75" customHeight="1">
      <c r="B187" s="1"/>
      <c r="C187" s="1"/>
      <c r="D187" s="1"/>
      <c r="E187" s="1"/>
      <c r="F187" s="1"/>
      <c r="G187" s="1"/>
      <c r="H187" s="1"/>
      <c r="I187" s="1"/>
      <c r="J187" s="1"/>
      <c r="K187" s="1"/>
    </row>
    <row r="188" spans="2:11" ht="15.75" customHeight="1">
      <c r="B188" s="1"/>
      <c r="C188" s="1"/>
      <c r="D188" s="1"/>
      <c r="E188" s="1"/>
      <c r="F188" s="1"/>
      <c r="G188" s="1"/>
      <c r="H188" s="1"/>
      <c r="I188" s="1"/>
      <c r="J188" s="1"/>
      <c r="K188" s="1"/>
    </row>
    <row r="189" spans="2:11" ht="15.75" customHeight="1">
      <c r="B189" s="1"/>
      <c r="C189" s="1"/>
      <c r="D189" s="1"/>
      <c r="E189" s="1"/>
      <c r="F189" s="1"/>
      <c r="G189" s="1"/>
      <c r="H189" s="1"/>
      <c r="I189" s="1"/>
      <c r="J189" s="1"/>
      <c r="K189" s="1"/>
    </row>
    <row r="190" spans="2:11" ht="15.75" customHeight="1">
      <c r="B190" s="1"/>
      <c r="C190" s="1"/>
      <c r="D190" s="1"/>
      <c r="E190" s="1"/>
      <c r="F190" s="1"/>
      <c r="G190" s="1"/>
      <c r="H190" s="1"/>
      <c r="I190" s="1"/>
      <c r="J190" s="1"/>
      <c r="K190" s="1"/>
    </row>
    <row r="191" spans="2:11" ht="15.75" customHeight="1">
      <c r="B191" s="1"/>
      <c r="C191" s="1"/>
      <c r="D191" s="1"/>
      <c r="E191" s="1"/>
      <c r="F191" s="1"/>
      <c r="G191" s="1"/>
      <c r="H191" s="1"/>
      <c r="I191" s="1"/>
      <c r="J191" s="1"/>
      <c r="K191" s="1"/>
    </row>
    <row r="192" spans="2:11" ht="15.75" customHeight="1">
      <c r="B192" s="1"/>
      <c r="C192" s="1"/>
      <c r="D192" s="1"/>
      <c r="E192" s="1"/>
      <c r="F192" s="1"/>
      <c r="G192" s="1"/>
      <c r="H192" s="1"/>
      <c r="I192" s="1"/>
      <c r="J192" s="1"/>
      <c r="K192" s="1"/>
    </row>
    <row r="193" spans="2:11" ht="15.75" customHeight="1">
      <c r="B193" s="1"/>
      <c r="C193" s="1"/>
      <c r="D193" s="1"/>
      <c r="E193" s="1"/>
      <c r="F193" s="1"/>
      <c r="G193" s="1"/>
      <c r="H193" s="1"/>
      <c r="I193" s="1"/>
      <c r="J193" s="1"/>
      <c r="K193" s="1"/>
    </row>
    <row r="194" spans="2:11" ht="15.75" customHeight="1">
      <c r="B194" s="1"/>
      <c r="C194" s="1"/>
      <c r="D194" s="1"/>
      <c r="E194" s="1"/>
      <c r="F194" s="1"/>
      <c r="G194" s="1"/>
      <c r="H194" s="1"/>
      <c r="I194" s="1"/>
      <c r="J194" s="1"/>
      <c r="K194" s="1"/>
    </row>
    <row r="195" spans="2:11" ht="15.75" customHeight="1">
      <c r="B195" s="1"/>
      <c r="C195" s="1"/>
      <c r="D195" s="1"/>
      <c r="E195" s="1"/>
      <c r="F195" s="1"/>
      <c r="G195" s="1"/>
      <c r="H195" s="1"/>
      <c r="I195" s="1"/>
      <c r="J195" s="1"/>
      <c r="K195" s="1"/>
    </row>
    <row r="196" spans="2:11" ht="15.75" customHeight="1">
      <c r="B196" s="1"/>
      <c r="C196" s="1"/>
      <c r="D196" s="1"/>
      <c r="E196" s="1"/>
      <c r="F196" s="1"/>
      <c r="G196" s="1"/>
      <c r="H196" s="1"/>
      <c r="I196" s="1"/>
      <c r="J196" s="1"/>
      <c r="K196" s="1"/>
    </row>
    <row r="197" spans="2:11" ht="15.75" customHeight="1">
      <c r="B197" s="1"/>
      <c r="C197" s="1"/>
      <c r="D197" s="1"/>
      <c r="E197" s="1"/>
      <c r="F197" s="1"/>
      <c r="G197" s="1"/>
      <c r="H197" s="1"/>
      <c r="I197" s="1"/>
      <c r="J197" s="1"/>
      <c r="K197" s="1"/>
    </row>
    <row r="198" spans="2:11" ht="15.75" customHeight="1">
      <c r="B198" s="1"/>
      <c r="C198" s="1"/>
      <c r="D198" s="1"/>
      <c r="E198" s="1"/>
      <c r="F198" s="1"/>
      <c r="G198" s="1"/>
      <c r="H198" s="1"/>
      <c r="I198" s="1"/>
      <c r="J198" s="1"/>
      <c r="K198" s="1"/>
    </row>
    <row r="199" spans="2:11" ht="15.75" customHeight="1">
      <c r="B199" s="1"/>
      <c r="C199" s="1"/>
      <c r="D199" s="1"/>
      <c r="E199" s="1"/>
      <c r="F199" s="1"/>
      <c r="G199" s="1"/>
      <c r="H199" s="1"/>
      <c r="I199" s="1"/>
      <c r="J199" s="1"/>
      <c r="K199" s="1"/>
    </row>
    <row r="200" spans="2:11" ht="15.75" customHeight="1">
      <c r="B200" s="1"/>
      <c r="C200" s="1"/>
      <c r="D200" s="1"/>
      <c r="E200" s="1"/>
      <c r="F200" s="1"/>
      <c r="G200" s="1"/>
      <c r="H200" s="1"/>
      <c r="I200" s="1"/>
      <c r="J200" s="1"/>
      <c r="K200" s="1"/>
    </row>
    <row r="201" spans="2:11" ht="15.75" customHeight="1">
      <c r="B201" s="1"/>
      <c r="C201" s="1"/>
      <c r="D201" s="1"/>
      <c r="E201" s="1"/>
      <c r="F201" s="1"/>
      <c r="G201" s="1"/>
      <c r="H201" s="1"/>
      <c r="I201" s="1"/>
      <c r="J201" s="1"/>
      <c r="K201" s="1"/>
    </row>
    <row r="202" spans="2:11" ht="15.75" customHeight="1">
      <c r="B202" s="1"/>
      <c r="C202" s="1"/>
      <c r="D202" s="1"/>
      <c r="E202" s="1"/>
      <c r="F202" s="1"/>
      <c r="G202" s="1"/>
      <c r="H202" s="1"/>
      <c r="I202" s="1"/>
      <c r="J202" s="1"/>
      <c r="K202" s="1"/>
    </row>
    <row r="203" spans="2:11" ht="15.75" customHeight="1">
      <c r="B203" s="1"/>
      <c r="C203" s="1"/>
      <c r="D203" s="1"/>
      <c r="E203" s="1"/>
      <c r="F203" s="1"/>
      <c r="G203" s="1"/>
      <c r="H203" s="1"/>
      <c r="I203" s="1"/>
      <c r="J203" s="1"/>
      <c r="K203" s="1"/>
    </row>
    <row r="204" spans="2:11" ht="15.75" customHeight="1">
      <c r="B204" s="1"/>
      <c r="C204" s="1"/>
      <c r="D204" s="1"/>
      <c r="E204" s="1"/>
      <c r="F204" s="1"/>
      <c r="G204" s="1"/>
      <c r="H204" s="1"/>
      <c r="I204" s="1"/>
      <c r="J204" s="1"/>
      <c r="K204" s="1"/>
    </row>
    <row r="205" spans="2:11" ht="15.75" customHeight="1">
      <c r="B205" s="1"/>
      <c r="C205" s="1"/>
      <c r="D205" s="1"/>
      <c r="E205" s="1"/>
      <c r="F205" s="1"/>
      <c r="G205" s="1"/>
      <c r="H205" s="1"/>
      <c r="I205" s="1"/>
      <c r="J205" s="1"/>
      <c r="K205" s="1"/>
    </row>
    <row r="206" spans="2:11" ht="15.75" customHeight="1">
      <c r="B206" s="1"/>
      <c r="C206" s="1"/>
      <c r="D206" s="1"/>
      <c r="E206" s="1"/>
      <c r="F206" s="1"/>
      <c r="G206" s="1"/>
      <c r="H206" s="1"/>
      <c r="I206" s="1"/>
      <c r="J206" s="1"/>
      <c r="K206" s="1"/>
    </row>
    <row r="207" spans="2:11" ht="15.75" customHeight="1">
      <c r="B207" s="1"/>
      <c r="C207" s="1"/>
      <c r="D207" s="1"/>
      <c r="E207" s="1"/>
      <c r="F207" s="1"/>
      <c r="G207" s="1"/>
      <c r="H207" s="1"/>
      <c r="I207" s="1"/>
      <c r="J207" s="1"/>
      <c r="K207" s="1"/>
    </row>
    <row r="208" spans="2:11" ht="15.75" customHeight="1">
      <c r="B208" s="1"/>
      <c r="C208" s="1"/>
      <c r="D208" s="1"/>
      <c r="E208" s="1"/>
      <c r="F208" s="1"/>
      <c r="G208" s="1"/>
      <c r="H208" s="1"/>
      <c r="I208" s="1"/>
      <c r="J208" s="1"/>
      <c r="K208" s="1"/>
    </row>
    <row r="209" spans="2:11" ht="15.75" customHeight="1">
      <c r="B209" s="1"/>
      <c r="C209" s="1"/>
      <c r="D209" s="1"/>
      <c r="E209" s="1"/>
      <c r="F209" s="1"/>
      <c r="G209" s="1"/>
      <c r="H209" s="1"/>
      <c r="I209" s="1"/>
      <c r="J209" s="1"/>
      <c r="K209" s="1"/>
    </row>
    <row r="210" spans="2:11" ht="15.75" customHeight="1">
      <c r="B210" s="1"/>
      <c r="C210" s="1"/>
      <c r="D210" s="1"/>
      <c r="E210" s="1"/>
      <c r="F210" s="1"/>
      <c r="G210" s="1"/>
      <c r="H210" s="1"/>
      <c r="I210" s="1"/>
      <c r="J210" s="1"/>
      <c r="K210" s="1"/>
    </row>
    <row r="211" spans="2:11" ht="15.75" customHeight="1">
      <c r="B211" s="1"/>
      <c r="C211" s="1"/>
      <c r="D211" s="1"/>
      <c r="E211" s="1"/>
      <c r="F211" s="1"/>
      <c r="G211" s="1"/>
      <c r="H211" s="1"/>
      <c r="I211" s="1"/>
      <c r="J211" s="1"/>
      <c r="K211" s="1"/>
    </row>
    <row r="212" spans="2:11" ht="15.75" customHeight="1">
      <c r="B212" s="1"/>
      <c r="C212" s="1"/>
      <c r="D212" s="1"/>
      <c r="E212" s="1"/>
      <c r="F212" s="1"/>
      <c r="G212" s="1"/>
      <c r="H212" s="1"/>
      <c r="I212" s="1"/>
      <c r="J212" s="1"/>
      <c r="K212" s="1"/>
    </row>
    <row r="213" spans="2:11" ht="15.75" customHeight="1">
      <c r="B213" s="1"/>
      <c r="C213" s="1"/>
      <c r="D213" s="1"/>
      <c r="E213" s="1"/>
      <c r="F213" s="1"/>
      <c r="G213" s="1"/>
      <c r="H213" s="1"/>
      <c r="I213" s="1"/>
      <c r="J213" s="1"/>
      <c r="K213" s="1"/>
    </row>
    <row r="214" spans="2:11" ht="15.75" customHeight="1">
      <c r="B214" s="1"/>
      <c r="C214" s="1"/>
      <c r="D214" s="1"/>
      <c r="E214" s="1"/>
      <c r="F214" s="1"/>
      <c r="G214" s="1"/>
      <c r="H214" s="1"/>
      <c r="I214" s="1"/>
      <c r="J214" s="1"/>
      <c r="K214" s="1"/>
    </row>
    <row r="215" spans="2:11" ht="15.75" customHeight="1">
      <c r="B215" s="1"/>
      <c r="C215" s="1"/>
      <c r="D215" s="1"/>
      <c r="E215" s="1"/>
      <c r="F215" s="1"/>
      <c r="G215" s="1"/>
      <c r="H215" s="1"/>
      <c r="I215" s="1"/>
      <c r="J215" s="1"/>
      <c r="K215" s="1"/>
    </row>
    <row r="216" spans="2:11" ht="15.75" customHeight="1">
      <c r="B216" s="1"/>
      <c r="C216" s="1"/>
      <c r="D216" s="1"/>
      <c r="E216" s="1"/>
      <c r="F216" s="1"/>
      <c r="G216" s="1"/>
      <c r="H216" s="1"/>
      <c r="I216" s="1"/>
      <c r="J216" s="1"/>
      <c r="K216" s="1"/>
    </row>
    <row r="217" spans="2:11" ht="15.75" customHeight="1">
      <c r="B217" s="1"/>
      <c r="C217" s="1"/>
      <c r="D217" s="1"/>
      <c r="E217" s="1"/>
      <c r="F217" s="1"/>
      <c r="G217" s="1"/>
      <c r="H217" s="1"/>
      <c r="I217" s="1"/>
      <c r="J217" s="1"/>
      <c r="K217" s="1"/>
    </row>
    <row r="218" spans="2:11" ht="15.75" customHeight="1">
      <c r="B218" s="1"/>
      <c r="C218" s="1"/>
      <c r="D218" s="1"/>
      <c r="E218" s="1"/>
      <c r="F218" s="1"/>
      <c r="G218" s="1"/>
      <c r="H218" s="1"/>
      <c r="I218" s="1"/>
      <c r="J218" s="1"/>
      <c r="K218" s="1"/>
    </row>
    <row r="219" spans="2:11" ht="15.75" customHeight="1">
      <c r="B219" s="1"/>
      <c r="C219" s="1"/>
      <c r="D219" s="1"/>
      <c r="E219" s="1"/>
      <c r="F219" s="1"/>
      <c r="G219" s="1"/>
      <c r="H219" s="1"/>
      <c r="I219" s="1"/>
      <c r="J219" s="1"/>
      <c r="K219" s="1"/>
    </row>
    <row r="220" spans="2:11" ht="15.75" customHeight="1">
      <c r="B220" s="1"/>
      <c r="C220" s="1"/>
      <c r="D220" s="1"/>
      <c r="E220" s="1"/>
      <c r="F220" s="1"/>
      <c r="G220" s="1"/>
      <c r="H220" s="1"/>
      <c r="I220" s="1"/>
      <c r="J220" s="1"/>
      <c r="K220" s="1"/>
    </row>
    <row r="221" spans="2:11" ht="15.75" customHeight="1"/>
    <row r="222" spans="2:11" ht="15.75" customHeight="1"/>
    <row r="223" spans="2:11" ht="15.75" customHeight="1"/>
    <row r="224" spans="2:1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9:K9"/>
    <mergeCell ref="B10:K10"/>
    <mergeCell ref="B14:K14"/>
    <mergeCell ref="B15:K22"/>
    <mergeCell ref="B11:K11"/>
    <mergeCell ref="B7:K7"/>
    <mergeCell ref="B8:K8"/>
    <mergeCell ref="B2:K2"/>
    <mergeCell ref="B3:K3"/>
    <mergeCell ref="B4:K4"/>
    <mergeCell ref="B5:K5"/>
    <mergeCell ref="B6:K6"/>
  </mergeCells>
  <hyperlinks>
    <hyperlink ref="B9" r:id="rId1" xr:uid="{00000000-0004-0000-0000-000000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O7" sqref="O7"/>
    </sheetView>
  </sheetViews>
  <sheetFormatPr baseColWidth="10" defaultColWidth="10.140625" defaultRowHeight="15" customHeight="1"/>
  <cols>
    <col min="1" max="1" width="5.140625" customWidth="1"/>
    <col min="2" max="10" width="14" customWidth="1"/>
    <col min="11" max="11" width="17" customWidth="1"/>
    <col min="12" max="22" width="10.5703125" customWidth="1"/>
    <col min="23" max="26" width="11.28515625" customWidth="1"/>
  </cols>
  <sheetData>
    <row r="1" spans="1:26" ht="15.75" customHeight="1">
      <c r="B1" s="1"/>
      <c r="C1" s="1"/>
      <c r="D1" s="1"/>
      <c r="E1" s="1"/>
      <c r="F1" s="1"/>
      <c r="G1" s="1"/>
      <c r="H1" s="1"/>
      <c r="I1" s="1"/>
      <c r="J1" s="1"/>
      <c r="K1" s="1"/>
    </row>
    <row r="2" spans="1:26" ht="27.75" customHeight="1">
      <c r="B2" s="249" t="s">
        <v>12</v>
      </c>
      <c r="C2" s="250"/>
      <c r="D2" s="250"/>
      <c r="E2" s="250"/>
      <c r="F2" s="250"/>
      <c r="G2" s="250"/>
      <c r="H2" s="250"/>
      <c r="I2" s="250"/>
      <c r="J2" s="250"/>
      <c r="K2" s="250"/>
    </row>
    <row r="3" spans="1:26" ht="51" customHeight="1">
      <c r="A3" s="2"/>
      <c r="B3" s="251" t="s">
        <v>13</v>
      </c>
      <c r="C3" s="250"/>
      <c r="D3" s="250"/>
      <c r="E3" s="250"/>
      <c r="F3" s="250"/>
      <c r="G3" s="250"/>
      <c r="H3" s="250"/>
      <c r="I3" s="250"/>
      <c r="J3" s="250"/>
      <c r="K3" s="250"/>
      <c r="L3" s="2"/>
      <c r="M3" s="2"/>
      <c r="N3" s="2"/>
      <c r="O3" s="2"/>
      <c r="P3" s="2"/>
      <c r="Q3" s="2"/>
      <c r="R3" s="2"/>
      <c r="S3" s="2"/>
      <c r="T3" s="2"/>
      <c r="U3" s="2"/>
      <c r="V3" s="2"/>
    </row>
    <row r="4" spans="1:26" s="232" customFormat="1" ht="24" customHeight="1">
      <c r="A4" s="229"/>
      <c r="B4" s="247" t="s">
        <v>14</v>
      </c>
      <c r="C4" s="248"/>
      <c r="D4" s="248"/>
      <c r="E4" s="248"/>
      <c r="F4" s="248"/>
      <c r="G4" s="248"/>
      <c r="H4" s="248"/>
      <c r="I4" s="248"/>
      <c r="J4" s="248"/>
      <c r="K4" s="248"/>
      <c r="L4" s="229"/>
      <c r="M4" s="229"/>
      <c r="N4" s="229"/>
      <c r="O4" s="229"/>
      <c r="P4" s="229"/>
      <c r="Q4" s="229"/>
      <c r="R4" s="229"/>
      <c r="S4" s="229"/>
      <c r="T4" s="229"/>
      <c r="U4" s="229"/>
      <c r="V4" s="229"/>
      <c r="W4" s="231"/>
      <c r="X4" s="231"/>
      <c r="Y4" s="231"/>
      <c r="Z4" s="231"/>
    </row>
    <row r="5" spans="1:26" s="235" customFormat="1" ht="103" customHeight="1">
      <c r="A5" s="233"/>
      <c r="B5" s="267" t="s">
        <v>1340</v>
      </c>
      <c r="C5" s="246"/>
      <c r="D5" s="246"/>
      <c r="E5" s="246"/>
      <c r="F5" s="246"/>
      <c r="G5" s="246"/>
      <c r="H5" s="246"/>
      <c r="I5" s="246"/>
      <c r="J5" s="246"/>
      <c r="K5" s="246"/>
      <c r="L5" s="233"/>
      <c r="M5" s="233"/>
      <c r="N5" s="233"/>
      <c r="O5" s="233"/>
      <c r="P5" s="233"/>
      <c r="Q5" s="233"/>
      <c r="R5" s="233"/>
      <c r="S5" s="233"/>
      <c r="T5" s="233"/>
      <c r="U5" s="233"/>
      <c r="V5" s="233"/>
      <c r="W5" s="234"/>
      <c r="X5" s="234"/>
      <c r="Y5" s="234"/>
      <c r="Z5" s="234"/>
    </row>
    <row r="6" spans="1:26" s="230" customFormat="1" ht="24" customHeight="1">
      <c r="B6" s="247" t="s">
        <v>15</v>
      </c>
      <c r="C6" s="269"/>
      <c r="D6" s="269"/>
      <c r="E6" s="269"/>
      <c r="F6" s="269"/>
      <c r="G6" s="269"/>
      <c r="H6" s="269"/>
      <c r="I6" s="269"/>
      <c r="J6" s="269"/>
      <c r="K6" s="269"/>
    </row>
    <row r="7" spans="1:26" s="235" customFormat="1" ht="400" customHeight="1">
      <c r="A7" s="236"/>
      <c r="B7" s="270" t="s">
        <v>1343</v>
      </c>
      <c r="C7" s="268"/>
      <c r="D7" s="268"/>
      <c r="E7" s="268"/>
      <c r="F7" s="268"/>
      <c r="G7" s="268"/>
      <c r="H7" s="268"/>
      <c r="I7" s="268"/>
      <c r="J7" s="268"/>
      <c r="K7" s="246"/>
      <c r="L7" s="236"/>
      <c r="M7" s="236"/>
      <c r="N7" s="236"/>
      <c r="O7" s="236"/>
      <c r="P7" s="236"/>
      <c r="Q7" s="236"/>
      <c r="R7" s="236"/>
      <c r="S7" s="236"/>
      <c r="T7" s="236"/>
      <c r="U7" s="236"/>
      <c r="V7" s="236"/>
    </row>
    <row r="8" spans="1:26" s="230" customFormat="1" ht="24" customHeight="1">
      <c r="B8" s="247" t="s">
        <v>16</v>
      </c>
      <c r="C8" s="269"/>
      <c r="D8" s="269"/>
      <c r="E8" s="269"/>
      <c r="F8" s="269"/>
      <c r="G8" s="269"/>
      <c r="H8" s="269"/>
      <c r="I8" s="269"/>
      <c r="J8" s="269"/>
      <c r="K8" s="269"/>
    </row>
    <row r="9" spans="1:26" s="235" customFormat="1" ht="124" customHeight="1">
      <c r="B9" s="267" t="s">
        <v>1344</v>
      </c>
      <c r="C9" s="268"/>
      <c r="D9" s="268"/>
      <c r="E9" s="268"/>
      <c r="F9" s="268"/>
      <c r="G9" s="268"/>
      <c r="H9" s="268"/>
      <c r="I9" s="268"/>
      <c r="J9" s="268"/>
      <c r="K9" s="246"/>
    </row>
    <row r="10" spans="1:26" s="230" customFormat="1" ht="24" customHeight="1">
      <c r="B10" s="247" t="s">
        <v>17</v>
      </c>
      <c r="C10" s="269"/>
      <c r="D10" s="269"/>
      <c r="E10" s="269"/>
      <c r="F10" s="269"/>
      <c r="G10" s="269"/>
      <c r="H10" s="269"/>
      <c r="I10" s="269"/>
      <c r="J10" s="269"/>
      <c r="K10" s="269"/>
    </row>
    <row r="11" spans="1:26" s="235" customFormat="1" ht="107" customHeight="1">
      <c r="B11" s="267" t="s">
        <v>1341</v>
      </c>
      <c r="C11" s="246"/>
      <c r="D11" s="246"/>
      <c r="E11" s="246"/>
      <c r="F11" s="246"/>
      <c r="G11" s="246"/>
      <c r="H11" s="246"/>
      <c r="I11" s="246"/>
      <c r="J11" s="246"/>
      <c r="K11" s="246"/>
    </row>
    <row r="12" spans="1:26" ht="15.75" customHeight="1">
      <c r="B12" s="1"/>
      <c r="C12" s="1"/>
      <c r="D12" s="1"/>
      <c r="E12" s="1"/>
      <c r="F12" s="1"/>
      <c r="G12" s="1"/>
      <c r="H12" s="1"/>
      <c r="I12" s="1"/>
      <c r="J12" s="1"/>
      <c r="K12" s="1"/>
    </row>
    <row r="13" spans="1:26" ht="15.75" customHeight="1">
      <c r="B13" s="1"/>
      <c r="C13" s="1"/>
      <c r="D13" s="1"/>
      <c r="E13" s="1"/>
      <c r="F13" s="1"/>
      <c r="G13" s="1"/>
      <c r="H13" s="1"/>
      <c r="I13" s="1"/>
      <c r="J13" s="1"/>
      <c r="K13" s="1"/>
    </row>
    <row r="14" spans="1:26" ht="15.75" customHeight="1">
      <c r="B14" s="1"/>
      <c r="C14" s="1"/>
      <c r="D14" s="1"/>
      <c r="E14" s="1"/>
      <c r="F14" s="1"/>
      <c r="G14" s="1"/>
      <c r="H14" s="1"/>
      <c r="I14" s="1"/>
      <c r="J14" s="1"/>
      <c r="K14" s="1"/>
    </row>
    <row r="15" spans="1:26" ht="15.75" customHeight="1">
      <c r="B15" s="1"/>
      <c r="C15" s="1"/>
      <c r="D15" s="1"/>
      <c r="E15" s="1"/>
      <c r="F15" s="1"/>
      <c r="G15" s="1"/>
      <c r="H15" s="1"/>
      <c r="I15" s="1"/>
      <c r="J15" s="1"/>
      <c r="K15" s="1"/>
    </row>
    <row r="16" spans="1:26" ht="15.75" customHeight="1">
      <c r="B16" s="1"/>
      <c r="C16" s="1"/>
      <c r="D16" s="1"/>
      <c r="E16" s="1"/>
      <c r="F16" s="1"/>
      <c r="G16" s="1"/>
      <c r="H16" s="1"/>
      <c r="I16" s="1"/>
      <c r="J16" s="1"/>
      <c r="K16" s="1"/>
    </row>
    <row r="17" spans="2:11" ht="15.75" customHeight="1">
      <c r="B17" s="1"/>
      <c r="C17" s="1"/>
      <c r="D17" s="1"/>
      <c r="E17" s="1"/>
      <c r="F17" s="1"/>
      <c r="G17" s="1"/>
      <c r="H17" s="1"/>
      <c r="I17" s="1"/>
      <c r="J17" s="1"/>
      <c r="K17" s="1"/>
    </row>
    <row r="18" spans="2:11" ht="15.75" customHeight="1">
      <c r="B18" s="1"/>
      <c r="C18" s="1"/>
      <c r="D18" s="1"/>
      <c r="E18" s="1"/>
      <c r="F18" s="1"/>
      <c r="G18" s="1"/>
      <c r="H18" s="1"/>
      <c r="I18" s="1"/>
      <c r="J18" s="1"/>
      <c r="K18" s="1"/>
    </row>
    <row r="19" spans="2:11" ht="15.75" customHeight="1">
      <c r="B19" s="1"/>
      <c r="C19" s="1"/>
      <c r="D19" s="1"/>
      <c r="E19" s="1"/>
      <c r="F19" s="1"/>
      <c r="G19" s="1"/>
      <c r="H19" s="1"/>
      <c r="I19" s="1"/>
      <c r="J19" s="1"/>
      <c r="K19" s="1"/>
    </row>
    <row r="20" spans="2:11" ht="15.75" customHeight="1">
      <c r="B20" s="1"/>
      <c r="C20" s="1"/>
      <c r="D20" s="1"/>
      <c r="E20" s="1"/>
      <c r="F20" s="1"/>
      <c r="G20" s="1"/>
      <c r="H20" s="1"/>
      <c r="I20" s="1"/>
      <c r="J20" s="1"/>
      <c r="K20" s="1"/>
    </row>
    <row r="21" spans="2:11" ht="15.75" customHeight="1">
      <c r="B21" s="1"/>
      <c r="C21" s="1"/>
      <c r="D21" s="1"/>
      <c r="E21" s="1"/>
      <c r="F21" s="1"/>
      <c r="G21" s="1"/>
      <c r="H21" s="1"/>
      <c r="I21" s="1"/>
      <c r="J21" s="1"/>
      <c r="K21" s="1"/>
    </row>
    <row r="22" spans="2:11" ht="15.75" customHeight="1">
      <c r="B22" s="1"/>
      <c r="C22" s="1"/>
      <c r="D22" s="1"/>
      <c r="E22" s="1"/>
      <c r="F22" s="1"/>
      <c r="G22" s="1"/>
      <c r="H22" s="1"/>
      <c r="I22" s="1"/>
      <c r="J22" s="1"/>
      <c r="K22" s="1"/>
    </row>
    <row r="23" spans="2:11" ht="15.75" customHeight="1">
      <c r="B23" s="1"/>
      <c r="C23" s="1"/>
      <c r="D23" s="1"/>
      <c r="E23" s="1"/>
      <c r="F23" s="1"/>
      <c r="G23" s="1"/>
      <c r="H23" s="1"/>
      <c r="I23" s="1"/>
      <c r="J23" s="1"/>
      <c r="K23" s="1"/>
    </row>
    <row r="24" spans="2:11" ht="15.75" customHeight="1">
      <c r="B24" s="1"/>
      <c r="C24" s="1"/>
      <c r="D24" s="1"/>
      <c r="E24" s="1"/>
      <c r="F24" s="1"/>
      <c r="G24" s="1"/>
      <c r="H24" s="1"/>
      <c r="I24" s="1"/>
      <c r="J24" s="1"/>
      <c r="K24" s="1"/>
    </row>
    <row r="25" spans="2:11" ht="15.75" customHeight="1">
      <c r="B25" s="1"/>
      <c r="C25" s="1"/>
      <c r="D25" s="1"/>
      <c r="E25" s="1"/>
      <c r="F25" s="1"/>
      <c r="G25" s="1"/>
      <c r="H25" s="1"/>
      <c r="I25" s="1"/>
      <c r="J25" s="1"/>
      <c r="K25" s="1"/>
    </row>
    <row r="26" spans="2:11" ht="15.75" customHeight="1">
      <c r="B26" s="1"/>
      <c r="C26" s="1"/>
      <c r="D26" s="1"/>
      <c r="E26" s="1"/>
      <c r="F26" s="1"/>
      <c r="G26" s="1"/>
      <c r="H26" s="1"/>
      <c r="I26" s="1"/>
      <c r="J26" s="1"/>
      <c r="K26" s="1"/>
    </row>
    <row r="27" spans="2:11" ht="15.75" customHeight="1">
      <c r="B27" s="1"/>
      <c r="C27" s="1"/>
      <c r="D27" s="1"/>
      <c r="E27" s="1"/>
      <c r="F27" s="1"/>
      <c r="G27" s="1"/>
      <c r="H27" s="1"/>
      <c r="I27" s="1"/>
      <c r="J27" s="1"/>
      <c r="K27" s="1"/>
    </row>
    <row r="28" spans="2:11" ht="15.75" customHeight="1">
      <c r="B28" s="1"/>
      <c r="C28" s="1"/>
      <c r="D28" s="1"/>
      <c r="E28" s="1"/>
      <c r="F28" s="1"/>
      <c r="G28" s="1"/>
      <c r="H28" s="1"/>
      <c r="I28" s="1"/>
      <c r="J28" s="1"/>
      <c r="K28" s="1"/>
    </row>
    <row r="29" spans="2:11" ht="15.75" customHeight="1">
      <c r="B29" s="1"/>
      <c r="C29" s="1"/>
      <c r="D29" s="1"/>
      <c r="E29" s="1"/>
      <c r="F29" s="1"/>
      <c r="G29" s="1"/>
      <c r="H29" s="1"/>
      <c r="I29" s="1"/>
      <c r="J29" s="1"/>
      <c r="K29" s="1"/>
    </row>
    <row r="30" spans="2:11" ht="15.75" customHeight="1">
      <c r="B30" s="1"/>
      <c r="C30" s="1"/>
      <c r="D30" s="1"/>
      <c r="E30" s="1"/>
      <c r="F30" s="1"/>
      <c r="G30" s="1"/>
      <c r="H30" s="1"/>
      <c r="I30" s="1"/>
      <c r="J30" s="1"/>
      <c r="K30" s="1"/>
    </row>
    <row r="31" spans="2:11" ht="15.75" customHeight="1">
      <c r="B31" s="1"/>
      <c r="C31" s="1"/>
      <c r="D31" s="1"/>
      <c r="E31" s="1"/>
      <c r="F31" s="1"/>
      <c r="G31" s="1"/>
      <c r="H31" s="1"/>
      <c r="I31" s="1"/>
      <c r="J31" s="1"/>
      <c r="K31" s="1"/>
    </row>
    <row r="32" spans="2:11" ht="15.75" customHeight="1">
      <c r="B32" s="1"/>
      <c r="C32" s="1"/>
      <c r="D32" s="1"/>
      <c r="E32" s="1"/>
      <c r="F32" s="1"/>
      <c r="G32" s="1"/>
      <c r="H32" s="1"/>
      <c r="I32" s="1"/>
      <c r="J32" s="1"/>
      <c r="K32" s="1"/>
    </row>
    <row r="33" spans="2:11" ht="15.75" customHeight="1">
      <c r="B33" s="1"/>
      <c r="C33" s="1"/>
      <c r="D33" s="1"/>
      <c r="E33" s="1"/>
      <c r="F33" s="1"/>
      <c r="G33" s="1"/>
      <c r="H33" s="1"/>
      <c r="I33" s="1"/>
      <c r="J33" s="1"/>
      <c r="K33" s="1"/>
    </row>
    <row r="34" spans="2:11" ht="15.75" customHeight="1">
      <c r="B34" s="1"/>
      <c r="C34" s="1"/>
      <c r="D34" s="1"/>
      <c r="E34" s="1"/>
      <c r="F34" s="1"/>
      <c r="G34" s="1"/>
      <c r="H34" s="1"/>
      <c r="I34" s="1"/>
      <c r="J34" s="1"/>
      <c r="K34" s="1"/>
    </row>
    <row r="35" spans="2:11" ht="15.75" customHeight="1">
      <c r="B35" s="1"/>
      <c r="C35" s="1"/>
      <c r="D35" s="1"/>
      <c r="E35" s="1"/>
      <c r="F35" s="1"/>
      <c r="G35" s="1"/>
      <c r="H35" s="1"/>
      <c r="I35" s="1"/>
      <c r="J35" s="1"/>
      <c r="K35" s="1"/>
    </row>
    <row r="36" spans="2:11" ht="15.75" customHeight="1">
      <c r="B36" s="1"/>
      <c r="C36" s="1"/>
      <c r="D36" s="1"/>
      <c r="E36" s="1"/>
      <c r="F36" s="1"/>
      <c r="G36" s="1"/>
      <c r="H36" s="1"/>
      <c r="I36" s="1"/>
      <c r="J36" s="1"/>
      <c r="K36" s="1"/>
    </row>
    <row r="37" spans="2:11" ht="15.75" customHeight="1">
      <c r="B37" s="1"/>
      <c r="C37" s="1"/>
      <c r="D37" s="1"/>
      <c r="E37" s="1"/>
      <c r="F37" s="1"/>
      <c r="G37" s="1"/>
      <c r="H37" s="1"/>
      <c r="I37" s="1"/>
      <c r="J37" s="1"/>
      <c r="K37" s="1"/>
    </row>
    <row r="38" spans="2:11" ht="15.75" customHeight="1">
      <c r="B38" s="1"/>
      <c r="C38" s="1"/>
      <c r="D38" s="1"/>
      <c r="E38" s="1"/>
      <c r="F38" s="1"/>
      <c r="G38" s="1"/>
      <c r="H38" s="1"/>
      <c r="I38" s="1"/>
      <c r="J38" s="1"/>
      <c r="K38" s="1"/>
    </row>
    <row r="39" spans="2:11" ht="15.75" customHeight="1">
      <c r="B39" s="1"/>
      <c r="C39" s="1"/>
      <c r="D39" s="1"/>
      <c r="E39" s="1"/>
      <c r="F39" s="1"/>
      <c r="G39" s="1"/>
      <c r="H39" s="1"/>
      <c r="I39" s="1"/>
      <c r="J39" s="1"/>
      <c r="K39" s="1"/>
    </row>
    <row r="40" spans="2:11" ht="15.75" customHeight="1">
      <c r="B40" s="1"/>
      <c r="C40" s="1"/>
      <c r="D40" s="1"/>
      <c r="E40" s="1"/>
      <c r="F40" s="1"/>
      <c r="G40" s="1"/>
      <c r="H40" s="1"/>
      <c r="I40" s="1"/>
      <c r="J40" s="1"/>
      <c r="K40" s="1"/>
    </row>
    <row r="41" spans="2:11" ht="15.75" customHeight="1">
      <c r="B41" s="1"/>
      <c r="C41" s="1"/>
      <c r="D41" s="1"/>
      <c r="E41" s="1"/>
      <c r="F41" s="1"/>
      <c r="G41" s="1"/>
      <c r="H41" s="1"/>
      <c r="I41" s="1"/>
      <c r="J41" s="1"/>
      <c r="K41" s="1"/>
    </row>
    <row r="42" spans="2:11" ht="15.75" customHeight="1">
      <c r="B42" s="1"/>
      <c r="C42" s="1"/>
      <c r="D42" s="1"/>
      <c r="E42" s="1"/>
      <c r="F42" s="1"/>
      <c r="G42" s="1"/>
      <c r="H42" s="1"/>
      <c r="I42" s="1"/>
      <c r="J42" s="1"/>
      <c r="K42" s="1"/>
    </row>
    <row r="43" spans="2:11" ht="15.75" customHeight="1">
      <c r="B43" s="1"/>
      <c r="C43" s="1"/>
      <c r="D43" s="1"/>
      <c r="E43" s="1"/>
      <c r="F43" s="1"/>
      <c r="G43" s="1"/>
      <c r="H43" s="1"/>
      <c r="I43" s="1"/>
      <c r="J43" s="1"/>
      <c r="K43" s="1"/>
    </row>
    <row r="44" spans="2:11" ht="15.75" customHeight="1">
      <c r="B44" s="1"/>
      <c r="C44" s="1"/>
      <c r="D44" s="1"/>
      <c r="E44" s="1"/>
      <c r="F44" s="1"/>
      <c r="G44" s="1"/>
      <c r="H44" s="1"/>
      <c r="I44" s="1"/>
      <c r="J44" s="1"/>
      <c r="K44" s="1"/>
    </row>
    <row r="45" spans="2:11" ht="15.75" customHeight="1">
      <c r="B45" s="1"/>
      <c r="C45" s="1"/>
      <c r="D45" s="1"/>
      <c r="E45" s="1"/>
      <c r="F45" s="1"/>
      <c r="G45" s="1"/>
      <c r="H45" s="1"/>
      <c r="I45" s="1"/>
      <c r="J45" s="1"/>
      <c r="K45" s="1"/>
    </row>
    <row r="46" spans="2:11" ht="15.75" customHeight="1">
      <c r="B46" s="1"/>
      <c r="C46" s="1"/>
      <c r="D46" s="1"/>
      <c r="E46" s="1"/>
      <c r="F46" s="1"/>
      <c r="G46" s="1"/>
      <c r="H46" s="1"/>
      <c r="I46" s="1"/>
      <c r="J46" s="1"/>
      <c r="K46" s="1"/>
    </row>
    <row r="47" spans="2:11" ht="15.75" customHeight="1">
      <c r="B47" s="1"/>
      <c r="C47" s="1"/>
      <c r="D47" s="1"/>
      <c r="E47" s="1"/>
      <c r="F47" s="1"/>
      <c r="G47" s="1"/>
      <c r="H47" s="1"/>
      <c r="I47" s="1"/>
      <c r="J47" s="1"/>
      <c r="K47" s="1"/>
    </row>
    <row r="48" spans="2:11" ht="15.75" customHeight="1">
      <c r="B48" s="1"/>
      <c r="C48" s="1"/>
      <c r="D48" s="1"/>
      <c r="E48" s="1"/>
      <c r="F48" s="1"/>
      <c r="G48" s="1"/>
      <c r="H48" s="1"/>
      <c r="I48" s="1"/>
      <c r="J48" s="1"/>
      <c r="K48" s="1"/>
    </row>
    <row r="49" spans="2:11" ht="15.75" customHeight="1">
      <c r="B49" s="1"/>
      <c r="C49" s="1"/>
      <c r="D49" s="1"/>
      <c r="E49" s="1"/>
      <c r="F49" s="1"/>
      <c r="G49" s="1"/>
      <c r="H49" s="1"/>
      <c r="I49" s="1"/>
      <c r="J49" s="1"/>
      <c r="K49" s="1"/>
    </row>
    <row r="50" spans="2:11" ht="15.75" customHeight="1">
      <c r="B50" s="1"/>
      <c r="C50" s="1"/>
      <c r="D50" s="1"/>
      <c r="E50" s="1"/>
      <c r="F50" s="1"/>
      <c r="G50" s="1"/>
      <c r="H50" s="1"/>
      <c r="I50" s="1"/>
      <c r="J50" s="1"/>
      <c r="K50" s="1"/>
    </row>
    <row r="51" spans="2:11" ht="15.75" customHeight="1">
      <c r="B51" s="1"/>
      <c r="C51" s="1"/>
      <c r="D51" s="1"/>
      <c r="E51" s="1"/>
      <c r="F51" s="1"/>
      <c r="G51" s="1"/>
      <c r="H51" s="1"/>
      <c r="I51" s="1"/>
      <c r="J51" s="1"/>
      <c r="K51" s="1"/>
    </row>
    <row r="52" spans="2:11" ht="15.75" customHeight="1">
      <c r="B52" s="1"/>
      <c r="C52" s="1"/>
      <c r="D52" s="1"/>
      <c r="E52" s="1"/>
      <c r="F52" s="1"/>
      <c r="G52" s="1"/>
      <c r="H52" s="1"/>
      <c r="I52" s="1"/>
      <c r="J52" s="1"/>
      <c r="K52" s="1"/>
    </row>
    <row r="53" spans="2:11" ht="15.75" customHeight="1">
      <c r="B53" s="1"/>
      <c r="C53" s="1"/>
      <c r="D53" s="1"/>
      <c r="E53" s="1"/>
      <c r="F53" s="1"/>
      <c r="G53" s="1"/>
      <c r="H53" s="1"/>
      <c r="I53" s="1"/>
      <c r="J53" s="1"/>
      <c r="K53" s="1"/>
    </row>
    <row r="54" spans="2:11" ht="15.75" customHeight="1">
      <c r="B54" s="1"/>
      <c r="C54" s="1"/>
      <c r="D54" s="1"/>
      <c r="E54" s="1"/>
      <c r="F54" s="1"/>
      <c r="G54" s="1"/>
      <c r="H54" s="1"/>
      <c r="I54" s="1"/>
      <c r="J54" s="1"/>
      <c r="K54" s="1"/>
    </row>
    <row r="55" spans="2:11" ht="15.75" customHeight="1">
      <c r="B55" s="1"/>
      <c r="C55" s="1"/>
      <c r="D55" s="1"/>
      <c r="E55" s="1"/>
      <c r="F55" s="1"/>
      <c r="G55" s="1"/>
      <c r="H55" s="1"/>
      <c r="I55" s="1"/>
      <c r="J55" s="1"/>
      <c r="K55" s="1"/>
    </row>
    <row r="56" spans="2:11" ht="15.75" customHeight="1">
      <c r="B56" s="1"/>
      <c r="C56" s="1"/>
      <c r="D56" s="1"/>
      <c r="E56" s="1"/>
      <c r="F56" s="1"/>
      <c r="G56" s="1"/>
      <c r="H56" s="1"/>
      <c r="I56" s="1"/>
      <c r="J56" s="1"/>
      <c r="K56" s="1"/>
    </row>
    <row r="57" spans="2:11" ht="15.75" customHeight="1">
      <c r="B57" s="1"/>
      <c r="C57" s="1"/>
      <c r="D57" s="1"/>
      <c r="E57" s="1"/>
      <c r="F57" s="1"/>
      <c r="G57" s="1"/>
      <c r="H57" s="1"/>
      <c r="I57" s="1"/>
      <c r="J57" s="1"/>
      <c r="K57" s="1"/>
    </row>
    <row r="58" spans="2:11" ht="15.75" customHeight="1">
      <c r="B58" s="1"/>
      <c r="C58" s="1"/>
      <c r="D58" s="1"/>
      <c r="E58" s="1"/>
      <c r="F58" s="1"/>
      <c r="G58" s="1"/>
      <c r="H58" s="1"/>
      <c r="I58" s="1"/>
      <c r="J58" s="1"/>
      <c r="K58" s="1"/>
    </row>
    <row r="59" spans="2:11" ht="15.75" customHeight="1">
      <c r="B59" s="1"/>
      <c r="C59" s="1"/>
      <c r="D59" s="1"/>
      <c r="E59" s="1"/>
      <c r="F59" s="1"/>
      <c r="G59" s="1"/>
      <c r="H59" s="1"/>
      <c r="I59" s="1"/>
      <c r="J59" s="1"/>
      <c r="K59" s="1"/>
    </row>
    <row r="60" spans="2:11" ht="15.75" customHeight="1">
      <c r="B60" s="1"/>
      <c r="C60" s="1"/>
      <c r="D60" s="1"/>
      <c r="E60" s="1"/>
      <c r="F60" s="1"/>
      <c r="G60" s="1"/>
      <c r="H60" s="1"/>
      <c r="I60" s="1"/>
      <c r="J60" s="1"/>
      <c r="K60" s="1"/>
    </row>
    <row r="61" spans="2:11" ht="15.75" customHeight="1">
      <c r="B61" s="1"/>
      <c r="C61" s="1"/>
      <c r="D61" s="1"/>
      <c r="E61" s="1"/>
      <c r="F61" s="1"/>
      <c r="G61" s="1"/>
      <c r="H61" s="1"/>
      <c r="I61" s="1"/>
      <c r="J61" s="1"/>
      <c r="K61" s="1"/>
    </row>
    <row r="62" spans="2:11" ht="15.75" customHeight="1">
      <c r="B62" s="1"/>
      <c r="C62" s="1"/>
      <c r="D62" s="1"/>
      <c r="E62" s="1"/>
      <c r="F62" s="1"/>
      <c r="G62" s="1"/>
      <c r="H62" s="1"/>
      <c r="I62" s="1"/>
      <c r="J62" s="1"/>
      <c r="K62" s="1"/>
    </row>
    <row r="63" spans="2:11" ht="15.75" customHeight="1">
      <c r="B63" s="1"/>
      <c r="C63" s="1"/>
      <c r="D63" s="1"/>
      <c r="E63" s="1"/>
      <c r="F63" s="1"/>
      <c r="G63" s="1"/>
      <c r="H63" s="1"/>
      <c r="I63" s="1"/>
      <c r="J63" s="1"/>
      <c r="K63" s="1"/>
    </row>
    <row r="64" spans="2:11" ht="15.75" customHeight="1">
      <c r="B64" s="1"/>
      <c r="C64" s="1"/>
      <c r="D64" s="1"/>
      <c r="E64" s="1"/>
      <c r="F64" s="1"/>
      <c r="G64" s="1"/>
      <c r="H64" s="1"/>
      <c r="I64" s="1"/>
      <c r="J64" s="1"/>
      <c r="K64" s="1"/>
    </row>
    <row r="65" spans="2:11" ht="15.75" customHeight="1">
      <c r="B65" s="1"/>
      <c r="C65" s="1"/>
      <c r="D65" s="1"/>
      <c r="E65" s="1"/>
      <c r="F65" s="1"/>
      <c r="G65" s="1"/>
      <c r="H65" s="1"/>
      <c r="I65" s="1"/>
      <c r="J65" s="1"/>
      <c r="K65" s="1"/>
    </row>
    <row r="66" spans="2:11" ht="15.75" customHeight="1">
      <c r="B66" s="1"/>
      <c r="C66" s="1"/>
      <c r="D66" s="1"/>
      <c r="E66" s="1"/>
      <c r="F66" s="1"/>
      <c r="G66" s="1"/>
      <c r="H66" s="1"/>
      <c r="I66" s="1"/>
      <c r="J66" s="1"/>
      <c r="K66" s="1"/>
    </row>
    <row r="67" spans="2:11" ht="15.75" customHeight="1">
      <c r="B67" s="1"/>
      <c r="C67" s="1"/>
      <c r="D67" s="1"/>
      <c r="E67" s="1"/>
      <c r="F67" s="1"/>
      <c r="G67" s="1"/>
      <c r="H67" s="1"/>
      <c r="I67" s="1"/>
      <c r="J67" s="1"/>
      <c r="K67" s="1"/>
    </row>
    <row r="68" spans="2:11" ht="15.75" customHeight="1">
      <c r="B68" s="1"/>
      <c r="C68" s="1"/>
      <c r="D68" s="1"/>
      <c r="E68" s="1"/>
      <c r="F68" s="1"/>
      <c r="G68" s="1"/>
      <c r="H68" s="1"/>
      <c r="I68" s="1"/>
      <c r="J68" s="1"/>
      <c r="K68" s="1"/>
    </row>
    <row r="69" spans="2:11" ht="15.75" customHeight="1">
      <c r="B69" s="1"/>
      <c r="C69" s="1"/>
      <c r="D69" s="1"/>
      <c r="E69" s="1"/>
      <c r="F69" s="1"/>
      <c r="G69" s="1"/>
      <c r="H69" s="1"/>
      <c r="I69" s="1"/>
      <c r="J69" s="1"/>
      <c r="K69" s="1"/>
    </row>
    <row r="70" spans="2:11" ht="15.75" customHeight="1">
      <c r="B70" s="1"/>
      <c r="C70" s="1"/>
      <c r="D70" s="1"/>
      <c r="E70" s="1"/>
      <c r="F70" s="1"/>
      <c r="G70" s="1"/>
      <c r="H70" s="1"/>
      <c r="I70" s="1"/>
      <c r="J70" s="1"/>
      <c r="K70" s="1"/>
    </row>
    <row r="71" spans="2:11" ht="15.75" customHeight="1">
      <c r="B71" s="1"/>
      <c r="C71" s="1"/>
      <c r="D71" s="1"/>
      <c r="E71" s="1"/>
      <c r="F71" s="1"/>
      <c r="G71" s="1"/>
      <c r="H71" s="1"/>
      <c r="I71" s="1"/>
      <c r="J71" s="1"/>
      <c r="K71" s="1"/>
    </row>
    <row r="72" spans="2:11" ht="15.75" customHeight="1">
      <c r="B72" s="1"/>
      <c r="C72" s="1"/>
      <c r="D72" s="1"/>
      <c r="E72" s="1"/>
      <c r="F72" s="1"/>
      <c r="G72" s="1"/>
      <c r="H72" s="1"/>
      <c r="I72" s="1"/>
      <c r="J72" s="1"/>
      <c r="K72" s="1"/>
    </row>
    <row r="73" spans="2:11" ht="15.75" customHeight="1">
      <c r="B73" s="1"/>
      <c r="C73" s="1"/>
      <c r="D73" s="1"/>
      <c r="E73" s="1"/>
      <c r="F73" s="1"/>
      <c r="G73" s="1"/>
      <c r="H73" s="1"/>
      <c r="I73" s="1"/>
      <c r="J73" s="1"/>
      <c r="K73" s="1"/>
    </row>
    <row r="74" spans="2:11" ht="15.75" customHeight="1">
      <c r="B74" s="1"/>
      <c r="C74" s="1"/>
      <c r="D74" s="1"/>
      <c r="E74" s="1"/>
      <c r="F74" s="1"/>
      <c r="G74" s="1"/>
      <c r="H74" s="1"/>
      <c r="I74" s="1"/>
      <c r="J74" s="1"/>
      <c r="K74" s="1"/>
    </row>
    <row r="75" spans="2:11" ht="15.75" customHeight="1">
      <c r="B75" s="1"/>
      <c r="C75" s="1"/>
      <c r="D75" s="1"/>
      <c r="E75" s="1"/>
      <c r="F75" s="1"/>
      <c r="G75" s="1"/>
      <c r="H75" s="1"/>
      <c r="I75" s="1"/>
      <c r="J75" s="1"/>
      <c r="K75" s="1"/>
    </row>
    <row r="76" spans="2:11" ht="15.75" customHeight="1">
      <c r="B76" s="1"/>
      <c r="C76" s="1"/>
      <c r="D76" s="1"/>
      <c r="E76" s="1"/>
      <c r="F76" s="1"/>
      <c r="G76" s="1"/>
      <c r="H76" s="1"/>
      <c r="I76" s="1"/>
      <c r="J76" s="1"/>
      <c r="K76" s="1"/>
    </row>
    <row r="77" spans="2:11" ht="15.75" customHeight="1">
      <c r="B77" s="1"/>
      <c r="C77" s="1"/>
      <c r="D77" s="1"/>
      <c r="E77" s="1"/>
      <c r="F77" s="1"/>
      <c r="G77" s="1"/>
      <c r="H77" s="1"/>
      <c r="I77" s="1"/>
      <c r="J77" s="1"/>
      <c r="K77" s="1"/>
    </row>
    <row r="78" spans="2:11" ht="15.75" customHeight="1">
      <c r="B78" s="1"/>
      <c r="C78" s="1"/>
      <c r="D78" s="1"/>
      <c r="E78" s="1"/>
      <c r="F78" s="1"/>
      <c r="G78" s="1"/>
      <c r="H78" s="1"/>
      <c r="I78" s="1"/>
      <c r="J78" s="1"/>
      <c r="K78" s="1"/>
    </row>
    <row r="79" spans="2:11" ht="15.75" customHeight="1">
      <c r="B79" s="1"/>
      <c r="C79" s="1"/>
      <c r="D79" s="1"/>
      <c r="E79" s="1"/>
      <c r="F79" s="1"/>
      <c r="G79" s="1"/>
      <c r="H79" s="1"/>
      <c r="I79" s="1"/>
      <c r="J79" s="1"/>
      <c r="K79" s="1"/>
    </row>
    <row r="80" spans="2:11" ht="15.75" customHeight="1">
      <c r="B80" s="1"/>
      <c r="C80" s="1"/>
      <c r="D80" s="1"/>
      <c r="E80" s="1"/>
      <c r="F80" s="1"/>
      <c r="G80" s="1"/>
      <c r="H80" s="1"/>
      <c r="I80" s="1"/>
      <c r="J80" s="1"/>
      <c r="K80" s="1"/>
    </row>
    <row r="81" spans="2:11" ht="15.75" customHeight="1">
      <c r="B81" s="1"/>
      <c r="C81" s="1"/>
      <c r="D81" s="1"/>
      <c r="E81" s="1"/>
      <c r="F81" s="1"/>
      <c r="G81" s="1"/>
      <c r="H81" s="1"/>
      <c r="I81" s="1"/>
      <c r="J81" s="1"/>
      <c r="K81" s="1"/>
    </row>
    <row r="82" spans="2:11" ht="15.75" customHeight="1">
      <c r="B82" s="1"/>
      <c r="C82" s="1"/>
      <c r="D82" s="1"/>
      <c r="E82" s="1"/>
      <c r="F82" s="1"/>
      <c r="G82" s="1"/>
      <c r="H82" s="1"/>
      <c r="I82" s="1"/>
      <c r="J82" s="1"/>
      <c r="K82" s="1"/>
    </row>
    <row r="83" spans="2:11" ht="15.75" customHeight="1">
      <c r="B83" s="1"/>
      <c r="C83" s="1"/>
      <c r="D83" s="1"/>
      <c r="E83" s="1"/>
      <c r="F83" s="1"/>
      <c r="G83" s="1"/>
      <c r="H83" s="1"/>
      <c r="I83" s="1"/>
      <c r="J83" s="1"/>
      <c r="K83" s="1"/>
    </row>
    <row r="84" spans="2:11" ht="15.75" customHeight="1">
      <c r="B84" s="1"/>
      <c r="C84" s="1"/>
      <c r="D84" s="1"/>
      <c r="E84" s="1"/>
      <c r="F84" s="1"/>
      <c r="G84" s="1"/>
      <c r="H84" s="1"/>
      <c r="I84" s="1"/>
      <c r="J84" s="1"/>
      <c r="K84" s="1"/>
    </row>
    <row r="85" spans="2:11" ht="15.75" customHeight="1">
      <c r="B85" s="1"/>
      <c r="C85" s="1"/>
      <c r="D85" s="1"/>
      <c r="E85" s="1"/>
      <c r="F85" s="1"/>
      <c r="G85" s="1"/>
      <c r="H85" s="1"/>
      <c r="I85" s="1"/>
      <c r="J85" s="1"/>
      <c r="K85" s="1"/>
    </row>
    <row r="86" spans="2:11" ht="15.75" customHeight="1">
      <c r="B86" s="1"/>
      <c r="C86" s="1"/>
      <c r="D86" s="1"/>
      <c r="E86" s="1"/>
      <c r="F86" s="1"/>
      <c r="G86" s="1"/>
      <c r="H86" s="1"/>
      <c r="I86" s="1"/>
      <c r="J86" s="1"/>
      <c r="K86" s="1"/>
    </row>
    <row r="87" spans="2:11" ht="15.75" customHeight="1">
      <c r="B87" s="1"/>
      <c r="C87" s="1"/>
      <c r="D87" s="1"/>
      <c r="E87" s="1"/>
      <c r="F87" s="1"/>
      <c r="G87" s="1"/>
      <c r="H87" s="1"/>
      <c r="I87" s="1"/>
      <c r="J87" s="1"/>
      <c r="K87" s="1"/>
    </row>
    <row r="88" spans="2:11" ht="15.75" customHeight="1">
      <c r="B88" s="1"/>
      <c r="C88" s="1"/>
      <c r="D88" s="1"/>
      <c r="E88" s="1"/>
      <c r="F88" s="1"/>
      <c r="G88" s="1"/>
      <c r="H88" s="1"/>
      <c r="I88" s="1"/>
      <c r="J88" s="1"/>
      <c r="K88" s="1"/>
    </row>
    <row r="89" spans="2:11" ht="15.75" customHeight="1">
      <c r="B89" s="1"/>
      <c r="C89" s="1"/>
      <c r="D89" s="1"/>
      <c r="E89" s="1"/>
      <c r="F89" s="1"/>
      <c r="G89" s="1"/>
      <c r="H89" s="1"/>
      <c r="I89" s="1"/>
      <c r="J89" s="1"/>
      <c r="K89" s="1"/>
    </row>
    <row r="90" spans="2:11" ht="15.75" customHeight="1">
      <c r="B90" s="1"/>
      <c r="C90" s="1"/>
      <c r="D90" s="1"/>
      <c r="E90" s="1"/>
      <c r="F90" s="1"/>
      <c r="G90" s="1"/>
      <c r="H90" s="1"/>
      <c r="I90" s="1"/>
      <c r="J90" s="1"/>
      <c r="K90" s="1"/>
    </row>
    <row r="91" spans="2:11" ht="15.75" customHeight="1">
      <c r="B91" s="1"/>
      <c r="C91" s="1"/>
      <c r="D91" s="1"/>
      <c r="E91" s="1"/>
      <c r="F91" s="1"/>
      <c r="G91" s="1"/>
      <c r="H91" s="1"/>
      <c r="I91" s="1"/>
      <c r="J91" s="1"/>
      <c r="K91" s="1"/>
    </row>
    <row r="92" spans="2:11" ht="15.75" customHeight="1">
      <c r="B92" s="1"/>
      <c r="C92" s="1"/>
      <c r="D92" s="1"/>
      <c r="E92" s="1"/>
      <c r="F92" s="1"/>
      <c r="G92" s="1"/>
      <c r="H92" s="1"/>
      <c r="I92" s="1"/>
      <c r="J92" s="1"/>
      <c r="K92" s="1"/>
    </row>
    <row r="93" spans="2:11" ht="15.75" customHeight="1">
      <c r="B93" s="1"/>
      <c r="C93" s="1"/>
      <c r="D93" s="1"/>
      <c r="E93" s="1"/>
      <c r="F93" s="1"/>
      <c r="G93" s="1"/>
      <c r="H93" s="1"/>
      <c r="I93" s="1"/>
      <c r="J93" s="1"/>
      <c r="K93" s="1"/>
    </row>
    <row r="94" spans="2:11" ht="15.75" customHeight="1">
      <c r="B94" s="1"/>
      <c r="C94" s="1"/>
      <c r="D94" s="1"/>
      <c r="E94" s="1"/>
      <c r="F94" s="1"/>
      <c r="G94" s="1"/>
      <c r="H94" s="1"/>
      <c r="I94" s="1"/>
      <c r="J94" s="1"/>
      <c r="K94" s="1"/>
    </row>
    <row r="95" spans="2:11" ht="15.75" customHeight="1">
      <c r="B95" s="1"/>
      <c r="C95" s="1"/>
      <c r="D95" s="1"/>
      <c r="E95" s="1"/>
      <c r="F95" s="1"/>
      <c r="G95" s="1"/>
      <c r="H95" s="1"/>
      <c r="I95" s="1"/>
      <c r="J95" s="1"/>
      <c r="K95" s="1"/>
    </row>
    <row r="96" spans="2:11" ht="15.75" customHeight="1">
      <c r="B96" s="1"/>
      <c r="C96" s="1"/>
      <c r="D96" s="1"/>
      <c r="E96" s="1"/>
      <c r="F96" s="1"/>
      <c r="G96" s="1"/>
      <c r="H96" s="1"/>
      <c r="I96" s="1"/>
      <c r="J96" s="1"/>
      <c r="K96" s="1"/>
    </row>
    <row r="97" spans="2:11" ht="15.75" customHeight="1">
      <c r="B97" s="1"/>
      <c r="C97" s="1"/>
      <c r="D97" s="1"/>
      <c r="E97" s="1"/>
      <c r="F97" s="1"/>
      <c r="G97" s="1"/>
      <c r="H97" s="1"/>
      <c r="I97" s="1"/>
      <c r="J97" s="1"/>
      <c r="K97" s="1"/>
    </row>
    <row r="98" spans="2:11" ht="15.75" customHeight="1">
      <c r="B98" s="1"/>
      <c r="C98" s="1"/>
      <c r="D98" s="1"/>
      <c r="E98" s="1"/>
      <c r="F98" s="1"/>
      <c r="G98" s="1"/>
      <c r="H98" s="1"/>
      <c r="I98" s="1"/>
      <c r="J98" s="1"/>
      <c r="K98" s="1"/>
    </row>
    <row r="99" spans="2:11" ht="15.75" customHeight="1">
      <c r="B99" s="1"/>
      <c r="C99" s="1"/>
      <c r="D99" s="1"/>
      <c r="E99" s="1"/>
      <c r="F99" s="1"/>
      <c r="G99" s="1"/>
      <c r="H99" s="1"/>
      <c r="I99" s="1"/>
      <c r="J99" s="1"/>
      <c r="K99" s="1"/>
    </row>
    <row r="100" spans="2:11" ht="15.75" customHeight="1">
      <c r="B100" s="1"/>
      <c r="C100" s="1"/>
      <c r="D100" s="1"/>
      <c r="E100" s="1"/>
      <c r="F100" s="1"/>
      <c r="G100" s="1"/>
      <c r="H100" s="1"/>
      <c r="I100" s="1"/>
      <c r="J100" s="1"/>
      <c r="K100" s="1"/>
    </row>
    <row r="101" spans="2:11" ht="15.75" customHeight="1">
      <c r="B101" s="1"/>
      <c r="C101" s="1"/>
      <c r="D101" s="1"/>
      <c r="E101" s="1"/>
      <c r="F101" s="1"/>
      <c r="G101" s="1"/>
      <c r="H101" s="1"/>
      <c r="I101" s="1"/>
      <c r="J101" s="1"/>
      <c r="K101" s="1"/>
    </row>
    <row r="102" spans="2:11" ht="15.75" customHeight="1">
      <c r="B102" s="1"/>
      <c r="C102" s="1"/>
      <c r="D102" s="1"/>
      <c r="E102" s="1"/>
      <c r="F102" s="1"/>
      <c r="G102" s="1"/>
      <c r="H102" s="1"/>
      <c r="I102" s="1"/>
      <c r="J102" s="1"/>
      <c r="K102" s="1"/>
    </row>
    <row r="103" spans="2:11" ht="15.75" customHeight="1">
      <c r="B103" s="1"/>
      <c r="C103" s="1"/>
      <c r="D103" s="1"/>
      <c r="E103" s="1"/>
      <c r="F103" s="1"/>
      <c r="G103" s="1"/>
      <c r="H103" s="1"/>
      <c r="I103" s="1"/>
      <c r="J103" s="1"/>
      <c r="K103" s="1"/>
    </row>
    <row r="104" spans="2:11" ht="15.75" customHeight="1">
      <c r="B104" s="1"/>
      <c r="C104" s="1"/>
      <c r="D104" s="1"/>
      <c r="E104" s="1"/>
      <c r="F104" s="1"/>
      <c r="G104" s="1"/>
      <c r="H104" s="1"/>
      <c r="I104" s="1"/>
      <c r="J104" s="1"/>
      <c r="K104" s="1"/>
    </row>
    <row r="105" spans="2:11" ht="15.75" customHeight="1">
      <c r="B105" s="1"/>
      <c r="C105" s="1"/>
      <c r="D105" s="1"/>
      <c r="E105" s="1"/>
      <c r="F105" s="1"/>
      <c r="G105" s="1"/>
      <c r="H105" s="1"/>
      <c r="I105" s="1"/>
      <c r="J105" s="1"/>
      <c r="K105" s="1"/>
    </row>
    <row r="106" spans="2:11" ht="15.75" customHeight="1">
      <c r="B106" s="1"/>
      <c r="C106" s="1"/>
      <c r="D106" s="1"/>
      <c r="E106" s="1"/>
      <c r="F106" s="1"/>
      <c r="G106" s="1"/>
      <c r="H106" s="1"/>
      <c r="I106" s="1"/>
      <c r="J106" s="1"/>
      <c r="K106" s="1"/>
    </row>
    <row r="107" spans="2:11" ht="15.75" customHeight="1">
      <c r="B107" s="1"/>
      <c r="C107" s="1"/>
      <c r="D107" s="1"/>
      <c r="E107" s="1"/>
      <c r="F107" s="1"/>
      <c r="G107" s="1"/>
      <c r="H107" s="1"/>
      <c r="I107" s="1"/>
      <c r="J107" s="1"/>
      <c r="K107" s="1"/>
    </row>
    <row r="108" spans="2:11" ht="15.75" customHeight="1">
      <c r="B108" s="1"/>
      <c r="C108" s="1"/>
      <c r="D108" s="1"/>
      <c r="E108" s="1"/>
      <c r="F108" s="1"/>
      <c r="G108" s="1"/>
      <c r="H108" s="1"/>
      <c r="I108" s="1"/>
      <c r="J108" s="1"/>
      <c r="K108" s="1"/>
    </row>
    <row r="109" spans="2:11" ht="15.75" customHeight="1">
      <c r="B109" s="1"/>
      <c r="C109" s="1"/>
      <c r="D109" s="1"/>
      <c r="E109" s="1"/>
      <c r="F109" s="1"/>
      <c r="G109" s="1"/>
      <c r="H109" s="1"/>
      <c r="I109" s="1"/>
      <c r="J109" s="1"/>
      <c r="K109" s="1"/>
    </row>
    <row r="110" spans="2:11" ht="15.75" customHeight="1">
      <c r="B110" s="1"/>
      <c r="C110" s="1"/>
      <c r="D110" s="1"/>
      <c r="E110" s="1"/>
      <c r="F110" s="1"/>
      <c r="G110" s="1"/>
      <c r="H110" s="1"/>
      <c r="I110" s="1"/>
      <c r="J110" s="1"/>
      <c r="K110" s="1"/>
    </row>
    <row r="111" spans="2:11" ht="15.75" customHeight="1">
      <c r="B111" s="1"/>
      <c r="C111" s="1"/>
      <c r="D111" s="1"/>
      <c r="E111" s="1"/>
      <c r="F111" s="1"/>
      <c r="G111" s="1"/>
      <c r="H111" s="1"/>
      <c r="I111" s="1"/>
      <c r="J111" s="1"/>
      <c r="K111" s="1"/>
    </row>
    <row r="112" spans="2:11" ht="15.75" customHeight="1">
      <c r="B112" s="1"/>
      <c r="C112" s="1"/>
      <c r="D112" s="1"/>
      <c r="E112" s="1"/>
      <c r="F112" s="1"/>
      <c r="G112" s="1"/>
      <c r="H112" s="1"/>
      <c r="I112" s="1"/>
      <c r="J112" s="1"/>
      <c r="K112" s="1"/>
    </row>
    <row r="113" spans="2:11" ht="15.75" customHeight="1">
      <c r="B113" s="1"/>
      <c r="C113" s="1"/>
      <c r="D113" s="1"/>
      <c r="E113" s="1"/>
      <c r="F113" s="1"/>
      <c r="G113" s="1"/>
      <c r="H113" s="1"/>
      <c r="I113" s="1"/>
      <c r="J113" s="1"/>
      <c r="K113" s="1"/>
    </row>
    <row r="114" spans="2:11" ht="15.75" customHeight="1">
      <c r="B114" s="1"/>
      <c r="C114" s="1"/>
      <c r="D114" s="1"/>
      <c r="E114" s="1"/>
      <c r="F114" s="1"/>
      <c r="G114" s="1"/>
      <c r="H114" s="1"/>
      <c r="I114" s="1"/>
      <c r="J114" s="1"/>
      <c r="K114" s="1"/>
    </row>
    <row r="115" spans="2:11" ht="15.75" customHeight="1">
      <c r="B115" s="1"/>
      <c r="C115" s="1"/>
      <c r="D115" s="1"/>
      <c r="E115" s="1"/>
      <c r="F115" s="1"/>
      <c r="G115" s="1"/>
      <c r="H115" s="1"/>
      <c r="I115" s="1"/>
      <c r="J115" s="1"/>
      <c r="K115" s="1"/>
    </row>
    <row r="116" spans="2:11" ht="15.75" customHeight="1">
      <c r="B116" s="1"/>
      <c r="C116" s="1"/>
      <c r="D116" s="1"/>
      <c r="E116" s="1"/>
      <c r="F116" s="1"/>
      <c r="G116" s="1"/>
      <c r="H116" s="1"/>
      <c r="I116" s="1"/>
      <c r="J116" s="1"/>
      <c r="K116" s="1"/>
    </row>
    <row r="117" spans="2:11" ht="15.75" customHeight="1">
      <c r="B117" s="1"/>
      <c r="C117" s="1"/>
      <c r="D117" s="1"/>
      <c r="E117" s="1"/>
      <c r="F117" s="1"/>
      <c r="G117" s="1"/>
      <c r="H117" s="1"/>
      <c r="I117" s="1"/>
      <c r="J117" s="1"/>
      <c r="K117" s="1"/>
    </row>
    <row r="118" spans="2:11" ht="15.75" customHeight="1">
      <c r="B118" s="1"/>
      <c r="C118" s="1"/>
      <c r="D118" s="1"/>
      <c r="E118" s="1"/>
      <c r="F118" s="1"/>
      <c r="G118" s="1"/>
      <c r="H118" s="1"/>
      <c r="I118" s="1"/>
      <c r="J118" s="1"/>
      <c r="K118" s="1"/>
    </row>
    <row r="119" spans="2:11" ht="15.75" customHeight="1">
      <c r="B119" s="1"/>
      <c r="C119" s="1"/>
      <c r="D119" s="1"/>
      <c r="E119" s="1"/>
      <c r="F119" s="1"/>
      <c r="G119" s="1"/>
      <c r="H119" s="1"/>
      <c r="I119" s="1"/>
      <c r="J119" s="1"/>
      <c r="K119" s="1"/>
    </row>
    <row r="120" spans="2:11" ht="15.75" customHeight="1">
      <c r="B120" s="1"/>
      <c r="C120" s="1"/>
      <c r="D120" s="1"/>
      <c r="E120" s="1"/>
      <c r="F120" s="1"/>
      <c r="G120" s="1"/>
      <c r="H120" s="1"/>
      <c r="I120" s="1"/>
      <c r="J120" s="1"/>
      <c r="K120" s="1"/>
    </row>
    <row r="121" spans="2:11" ht="15.75" customHeight="1">
      <c r="B121" s="1"/>
      <c r="C121" s="1"/>
      <c r="D121" s="1"/>
      <c r="E121" s="1"/>
      <c r="F121" s="1"/>
      <c r="G121" s="1"/>
      <c r="H121" s="1"/>
      <c r="I121" s="1"/>
      <c r="J121" s="1"/>
      <c r="K121" s="1"/>
    </row>
    <row r="122" spans="2:11" ht="15.75" customHeight="1">
      <c r="B122" s="1"/>
      <c r="C122" s="1"/>
      <c r="D122" s="1"/>
      <c r="E122" s="1"/>
      <c r="F122" s="1"/>
      <c r="G122" s="1"/>
      <c r="H122" s="1"/>
      <c r="I122" s="1"/>
      <c r="J122" s="1"/>
      <c r="K122" s="1"/>
    </row>
    <row r="123" spans="2:11" ht="15.75" customHeight="1">
      <c r="B123" s="1"/>
      <c r="C123" s="1"/>
      <c r="D123" s="1"/>
      <c r="E123" s="1"/>
      <c r="F123" s="1"/>
      <c r="G123" s="1"/>
      <c r="H123" s="1"/>
      <c r="I123" s="1"/>
      <c r="J123" s="1"/>
      <c r="K123" s="1"/>
    </row>
    <row r="124" spans="2:11" ht="15.75" customHeight="1">
      <c r="B124" s="1"/>
      <c r="C124" s="1"/>
      <c r="D124" s="1"/>
      <c r="E124" s="1"/>
      <c r="F124" s="1"/>
      <c r="G124" s="1"/>
      <c r="H124" s="1"/>
      <c r="I124" s="1"/>
      <c r="J124" s="1"/>
      <c r="K124" s="1"/>
    </row>
    <row r="125" spans="2:11" ht="15.75" customHeight="1">
      <c r="B125" s="1"/>
      <c r="C125" s="1"/>
      <c r="D125" s="1"/>
      <c r="E125" s="1"/>
      <c r="F125" s="1"/>
      <c r="G125" s="1"/>
      <c r="H125" s="1"/>
      <c r="I125" s="1"/>
      <c r="J125" s="1"/>
      <c r="K125" s="1"/>
    </row>
    <row r="126" spans="2:11" ht="15.75" customHeight="1">
      <c r="B126" s="1"/>
      <c r="C126" s="1"/>
      <c r="D126" s="1"/>
      <c r="E126" s="1"/>
      <c r="F126" s="1"/>
      <c r="G126" s="1"/>
      <c r="H126" s="1"/>
      <c r="I126" s="1"/>
      <c r="J126" s="1"/>
      <c r="K126" s="1"/>
    </row>
    <row r="127" spans="2:11" ht="15.75" customHeight="1">
      <c r="B127" s="1"/>
      <c r="C127" s="1"/>
      <c r="D127" s="1"/>
      <c r="E127" s="1"/>
      <c r="F127" s="1"/>
      <c r="G127" s="1"/>
      <c r="H127" s="1"/>
      <c r="I127" s="1"/>
      <c r="J127" s="1"/>
      <c r="K127" s="1"/>
    </row>
    <row r="128" spans="2:11" ht="15.75" customHeight="1">
      <c r="B128" s="1"/>
      <c r="C128" s="1"/>
      <c r="D128" s="1"/>
      <c r="E128" s="1"/>
      <c r="F128" s="1"/>
      <c r="G128" s="1"/>
      <c r="H128" s="1"/>
      <c r="I128" s="1"/>
      <c r="J128" s="1"/>
      <c r="K128" s="1"/>
    </row>
    <row r="129" spans="2:11" ht="15.75" customHeight="1">
      <c r="B129" s="1"/>
      <c r="C129" s="1"/>
      <c r="D129" s="1"/>
      <c r="E129" s="1"/>
      <c r="F129" s="1"/>
      <c r="G129" s="1"/>
      <c r="H129" s="1"/>
      <c r="I129" s="1"/>
      <c r="J129" s="1"/>
      <c r="K129" s="1"/>
    </row>
    <row r="130" spans="2:11" ht="15.75" customHeight="1">
      <c r="B130" s="1"/>
      <c r="C130" s="1"/>
      <c r="D130" s="1"/>
      <c r="E130" s="1"/>
      <c r="F130" s="1"/>
      <c r="G130" s="1"/>
      <c r="H130" s="1"/>
      <c r="I130" s="1"/>
      <c r="J130" s="1"/>
      <c r="K130" s="1"/>
    </row>
    <row r="131" spans="2:11" ht="15.75" customHeight="1">
      <c r="B131" s="1"/>
      <c r="C131" s="1"/>
      <c r="D131" s="1"/>
      <c r="E131" s="1"/>
      <c r="F131" s="1"/>
      <c r="G131" s="1"/>
      <c r="H131" s="1"/>
      <c r="I131" s="1"/>
      <c r="J131" s="1"/>
      <c r="K131" s="1"/>
    </row>
    <row r="132" spans="2:11" ht="15.75" customHeight="1">
      <c r="B132" s="1"/>
      <c r="C132" s="1"/>
      <c r="D132" s="1"/>
      <c r="E132" s="1"/>
      <c r="F132" s="1"/>
      <c r="G132" s="1"/>
      <c r="H132" s="1"/>
      <c r="I132" s="1"/>
      <c r="J132" s="1"/>
      <c r="K132" s="1"/>
    </row>
    <row r="133" spans="2:11" ht="15.75" customHeight="1">
      <c r="B133" s="1"/>
      <c r="C133" s="1"/>
      <c r="D133" s="1"/>
      <c r="E133" s="1"/>
      <c r="F133" s="1"/>
      <c r="G133" s="1"/>
      <c r="H133" s="1"/>
      <c r="I133" s="1"/>
      <c r="J133" s="1"/>
      <c r="K133" s="1"/>
    </row>
    <row r="134" spans="2:11" ht="15.75" customHeight="1">
      <c r="B134" s="1"/>
      <c r="C134" s="1"/>
      <c r="D134" s="1"/>
      <c r="E134" s="1"/>
      <c r="F134" s="1"/>
      <c r="G134" s="1"/>
      <c r="H134" s="1"/>
      <c r="I134" s="1"/>
      <c r="J134" s="1"/>
      <c r="K134" s="1"/>
    </row>
    <row r="135" spans="2:11" ht="15.75" customHeight="1">
      <c r="B135" s="1"/>
      <c r="C135" s="1"/>
      <c r="D135" s="1"/>
      <c r="E135" s="1"/>
      <c r="F135" s="1"/>
      <c r="G135" s="1"/>
      <c r="H135" s="1"/>
      <c r="I135" s="1"/>
      <c r="J135" s="1"/>
      <c r="K135" s="1"/>
    </row>
    <row r="136" spans="2:11" ht="15.75" customHeight="1">
      <c r="B136" s="1"/>
      <c r="C136" s="1"/>
      <c r="D136" s="1"/>
      <c r="E136" s="1"/>
      <c r="F136" s="1"/>
      <c r="G136" s="1"/>
      <c r="H136" s="1"/>
      <c r="I136" s="1"/>
      <c r="J136" s="1"/>
      <c r="K136" s="1"/>
    </row>
    <row r="137" spans="2:11" ht="15.75" customHeight="1">
      <c r="B137" s="1"/>
      <c r="C137" s="1"/>
      <c r="D137" s="1"/>
      <c r="E137" s="1"/>
      <c r="F137" s="1"/>
      <c r="G137" s="1"/>
      <c r="H137" s="1"/>
      <c r="I137" s="1"/>
      <c r="J137" s="1"/>
      <c r="K137" s="1"/>
    </row>
    <row r="138" spans="2:11" ht="15.75" customHeight="1">
      <c r="B138" s="1"/>
      <c r="C138" s="1"/>
      <c r="D138" s="1"/>
      <c r="E138" s="1"/>
      <c r="F138" s="1"/>
      <c r="G138" s="1"/>
      <c r="H138" s="1"/>
      <c r="I138" s="1"/>
      <c r="J138" s="1"/>
      <c r="K138" s="1"/>
    </row>
    <row r="139" spans="2:11" ht="15.75" customHeight="1">
      <c r="B139" s="1"/>
      <c r="C139" s="1"/>
      <c r="D139" s="1"/>
      <c r="E139" s="1"/>
      <c r="F139" s="1"/>
      <c r="G139" s="1"/>
      <c r="H139" s="1"/>
      <c r="I139" s="1"/>
      <c r="J139" s="1"/>
      <c r="K139" s="1"/>
    </row>
    <row r="140" spans="2:11" ht="15.75" customHeight="1">
      <c r="B140" s="1"/>
      <c r="C140" s="1"/>
      <c r="D140" s="1"/>
      <c r="E140" s="1"/>
      <c r="F140" s="1"/>
      <c r="G140" s="1"/>
      <c r="H140" s="1"/>
      <c r="I140" s="1"/>
      <c r="J140" s="1"/>
      <c r="K140" s="1"/>
    </row>
    <row r="141" spans="2:11" ht="15.75" customHeight="1">
      <c r="B141" s="1"/>
      <c r="C141" s="1"/>
      <c r="D141" s="1"/>
      <c r="E141" s="1"/>
      <c r="F141" s="1"/>
      <c r="G141" s="1"/>
      <c r="H141" s="1"/>
      <c r="I141" s="1"/>
      <c r="J141" s="1"/>
      <c r="K141" s="1"/>
    </row>
    <row r="142" spans="2:11" ht="15.75" customHeight="1">
      <c r="B142" s="1"/>
      <c r="C142" s="1"/>
      <c r="D142" s="1"/>
      <c r="E142" s="1"/>
      <c r="F142" s="1"/>
      <c r="G142" s="1"/>
      <c r="H142" s="1"/>
      <c r="I142" s="1"/>
      <c r="J142" s="1"/>
      <c r="K142" s="1"/>
    </row>
    <row r="143" spans="2:11" ht="15.75" customHeight="1">
      <c r="B143" s="1"/>
      <c r="C143" s="1"/>
      <c r="D143" s="1"/>
      <c r="E143" s="1"/>
      <c r="F143" s="1"/>
      <c r="G143" s="1"/>
      <c r="H143" s="1"/>
      <c r="I143" s="1"/>
      <c r="J143" s="1"/>
      <c r="K143" s="1"/>
    </row>
    <row r="144" spans="2:11" ht="15.75" customHeight="1">
      <c r="B144" s="1"/>
      <c r="C144" s="1"/>
      <c r="D144" s="1"/>
      <c r="E144" s="1"/>
      <c r="F144" s="1"/>
      <c r="G144" s="1"/>
      <c r="H144" s="1"/>
      <c r="I144" s="1"/>
      <c r="J144" s="1"/>
      <c r="K144" s="1"/>
    </row>
    <row r="145" spans="2:11" ht="15.75" customHeight="1">
      <c r="B145" s="1"/>
      <c r="C145" s="1"/>
      <c r="D145" s="1"/>
      <c r="E145" s="1"/>
      <c r="F145" s="1"/>
      <c r="G145" s="1"/>
      <c r="H145" s="1"/>
      <c r="I145" s="1"/>
      <c r="J145" s="1"/>
      <c r="K145" s="1"/>
    </row>
    <row r="146" spans="2:11" ht="15.75" customHeight="1">
      <c r="B146" s="1"/>
      <c r="C146" s="1"/>
      <c r="D146" s="1"/>
      <c r="E146" s="1"/>
      <c r="F146" s="1"/>
      <c r="G146" s="1"/>
      <c r="H146" s="1"/>
      <c r="I146" s="1"/>
      <c r="J146" s="1"/>
      <c r="K146" s="1"/>
    </row>
    <row r="147" spans="2:11" ht="15.75" customHeight="1">
      <c r="B147" s="1"/>
      <c r="C147" s="1"/>
      <c r="D147" s="1"/>
      <c r="E147" s="1"/>
      <c r="F147" s="1"/>
      <c r="G147" s="1"/>
      <c r="H147" s="1"/>
      <c r="I147" s="1"/>
      <c r="J147" s="1"/>
      <c r="K147" s="1"/>
    </row>
    <row r="148" spans="2:11" ht="15.75" customHeight="1">
      <c r="B148" s="1"/>
      <c r="C148" s="1"/>
      <c r="D148" s="1"/>
      <c r="E148" s="1"/>
      <c r="F148" s="1"/>
      <c r="G148" s="1"/>
      <c r="H148" s="1"/>
      <c r="I148" s="1"/>
      <c r="J148" s="1"/>
      <c r="K148" s="1"/>
    </row>
    <row r="149" spans="2:11" ht="15.75" customHeight="1">
      <c r="B149" s="1"/>
      <c r="C149" s="1"/>
      <c r="D149" s="1"/>
      <c r="E149" s="1"/>
      <c r="F149" s="1"/>
      <c r="G149" s="1"/>
      <c r="H149" s="1"/>
      <c r="I149" s="1"/>
      <c r="J149" s="1"/>
      <c r="K149" s="1"/>
    </row>
    <row r="150" spans="2:11" ht="15.75" customHeight="1">
      <c r="B150" s="1"/>
      <c r="C150" s="1"/>
      <c r="D150" s="1"/>
      <c r="E150" s="1"/>
      <c r="F150" s="1"/>
      <c r="G150" s="1"/>
      <c r="H150" s="1"/>
      <c r="I150" s="1"/>
      <c r="J150" s="1"/>
      <c r="K150" s="1"/>
    </row>
    <row r="151" spans="2:11" ht="15.75" customHeight="1">
      <c r="B151" s="1"/>
      <c r="C151" s="1"/>
      <c r="D151" s="1"/>
      <c r="E151" s="1"/>
      <c r="F151" s="1"/>
      <c r="G151" s="1"/>
      <c r="H151" s="1"/>
      <c r="I151" s="1"/>
      <c r="J151" s="1"/>
      <c r="K151" s="1"/>
    </row>
    <row r="152" spans="2:11" ht="15.75" customHeight="1">
      <c r="B152" s="1"/>
      <c r="C152" s="1"/>
      <c r="D152" s="1"/>
      <c r="E152" s="1"/>
      <c r="F152" s="1"/>
      <c r="G152" s="1"/>
      <c r="H152" s="1"/>
      <c r="I152" s="1"/>
      <c r="J152" s="1"/>
      <c r="K152" s="1"/>
    </row>
    <row r="153" spans="2:11" ht="15.75" customHeight="1">
      <c r="B153" s="1"/>
      <c r="C153" s="1"/>
      <c r="D153" s="1"/>
      <c r="E153" s="1"/>
      <c r="F153" s="1"/>
      <c r="G153" s="1"/>
      <c r="H153" s="1"/>
      <c r="I153" s="1"/>
      <c r="J153" s="1"/>
      <c r="K153" s="1"/>
    </row>
    <row r="154" spans="2:11" ht="15.75" customHeight="1">
      <c r="B154" s="1"/>
      <c r="C154" s="1"/>
      <c r="D154" s="1"/>
      <c r="E154" s="1"/>
      <c r="F154" s="1"/>
      <c r="G154" s="1"/>
      <c r="H154" s="1"/>
      <c r="I154" s="1"/>
      <c r="J154" s="1"/>
      <c r="K154" s="1"/>
    </row>
    <row r="155" spans="2:11" ht="15.75" customHeight="1">
      <c r="B155" s="1"/>
      <c r="C155" s="1"/>
      <c r="D155" s="1"/>
      <c r="E155" s="1"/>
      <c r="F155" s="1"/>
      <c r="G155" s="1"/>
      <c r="H155" s="1"/>
      <c r="I155" s="1"/>
      <c r="J155" s="1"/>
      <c r="K155" s="1"/>
    </row>
    <row r="156" spans="2:11" ht="15.75" customHeight="1">
      <c r="B156" s="1"/>
      <c r="C156" s="1"/>
      <c r="D156" s="1"/>
      <c r="E156" s="1"/>
      <c r="F156" s="1"/>
      <c r="G156" s="1"/>
      <c r="H156" s="1"/>
      <c r="I156" s="1"/>
      <c r="J156" s="1"/>
      <c r="K156" s="1"/>
    </row>
    <row r="157" spans="2:11" ht="15.75" customHeight="1">
      <c r="B157" s="1"/>
      <c r="C157" s="1"/>
      <c r="D157" s="1"/>
      <c r="E157" s="1"/>
      <c r="F157" s="1"/>
      <c r="G157" s="1"/>
      <c r="H157" s="1"/>
      <c r="I157" s="1"/>
      <c r="J157" s="1"/>
      <c r="K157" s="1"/>
    </row>
    <row r="158" spans="2:11" ht="15.75" customHeight="1">
      <c r="B158" s="1"/>
      <c r="C158" s="1"/>
      <c r="D158" s="1"/>
      <c r="E158" s="1"/>
      <c r="F158" s="1"/>
      <c r="G158" s="1"/>
      <c r="H158" s="1"/>
      <c r="I158" s="1"/>
      <c r="J158" s="1"/>
      <c r="K158" s="1"/>
    </row>
    <row r="159" spans="2:11" ht="15.75" customHeight="1">
      <c r="B159" s="1"/>
      <c r="C159" s="1"/>
      <c r="D159" s="1"/>
      <c r="E159" s="1"/>
      <c r="F159" s="1"/>
      <c r="G159" s="1"/>
      <c r="H159" s="1"/>
      <c r="I159" s="1"/>
      <c r="J159" s="1"/>
      <c r="K159" s="1"/>
    </row>
    <row r="160" spans="2:11" ht="15.75" customHeight="1">
      <c r="B160" s="1"/>
      <c r="C160" s="1"/>
      <c r="D160" s="1"/>
      <c r="E160" s="1"/>
      <c r="F160" s="1"/>
      <c r="G160" s="1"/>
      <c r="H160" s="1"/>
      <c r="I160" s="1"/>
      <c r="J160" s="1"/>
      <c r="K160" s="1"/>
    </row>
    <row r="161" spans="2:11" ht="15.75" customHeight="1">
      <c r="B161" s="1"/>
      <c r="C161" s="1"/>
      <c r="D161" s="1"/>
      <c r="E161" s="1"/>
      <c r="F161" s="1"/>
      <c r="G161" s="1"/>
      <c r="H161" s="1"/>
      <c r="I161" s="1"/>
      <c r="J161" s="1"/>
      <c r="K161" s="1"/>
    </row>
    <row r="162" spans="2:11" ht="15.75" customHeight="1">
      <c r="B162" s="1"/>
      <c r="C162" s="1"/>
      <c r="D162" s="1"/>
      <c r="E162" s="1"/>
      <c r="F162" s="1"/>
      <c r="G162" s="1"/>
      <c r="H162" s="1"/>
      <c r="I162" s="1"/>
      <c r="J162" s="1"/>
      <c r="K162" s="1"/>
    </row>
    <row r="163" spans="2:11" ht="15.75" customHeight="1">
      <c r="B163" s="1"/>
      <c r="C163" s="1"/>
      <c r="D163" s="1"/>
      <c r="E163" s="1"/>
      <c r="F163" s="1"/>
      <c r="G163" s="1"/>
      <c r="H163" s="1"/>
      <c r="I163" s="1"/>
      <c r="J163" s="1"/>
      <c r="K163" s="1"/>
    </row>
    <row r="164" spans="2:11" ht="15.75" customHeight="1">
      <c r="B164" s="1"/>
      <c r="C164" s="1"/>
      <c r="D164" s="1"/>
      <c r="E164" s="1"/>
      <c r="F164" s="1"/>
      <c r="G164" s="1"/>
      <c r="H164" s="1"/>
      <c r="I164" s="1"/>
      <c r="J164" s="1"/>
      <c r="K164" s="1"/>
    </row>
    <row r="165" spans="2:11" ht="15.75" customHeight="1">
      <c r="B165" s="1"/>
      <c r="C165" s="1"/>
      <c r="D165" s="1"/>
      <c r="E165" s="1"/>
      <c r="F165" s="1"/>
      <c r="G165" s="1"/>
      <c r="H165" s="1"/>
      <c r="I165" s="1"/>
      <c r="J165" s="1"/>
      <c r="K165" s="1"/>
    </row>
    <row r="166" spans="2:11" ht="15.75" customHeight="1">
      <c r="B166" s="1"/>
      <c r="C166" s="1"/>
      <c r="D166" s="1"/>
      <c r="E166" s="1"/>
      <c r="F166" s="1"/>
      <c r="G166" s="1"/>
      <c r="H166" s="1"/>
      <c r="I166" s="1"/>
      <c r="J166" s="1"/>
      <c r="K166" s="1"/>
    </row>
    <row r="167" spans="2:11" ht="15.75" customHeight="1">
      <c r="B167" s="1"/>
      <c r="C167" s="1"/>
      <c r="D167" s="1"/>
      <c r="E167" s="1"/>
      <c r="F167" s="1"/>
      <c r="G167" s="1"/>
      <c r="H167" s="1"/>
      <c r="I167" s="1"/>
      <c r="J167" s="1"/>
      <c r="K167" s="1"/>
    </row>
    <row r="168" spans="2:11" ht="15.75" customHeight="1">
      <c r="B168" s="1"/>
      <c r="C168" s="1"/>
      <c r="D168" s="1"/>
      <c r="E168" s="1"/>
      <c r="F168" s="1"/>
      <c r="G168" s="1"/>
      <c r="H168" s="1"/>
      <c r="I168" s="1"/>
      <c r="J168" s="1"/>
      <c r="K168" s="1"/>
    </row>
    <row r="169" spans="2:11" ht="15.75" customHeight="1">
      <c r="B169" s="1"/>
      <c r="C169" s="1"/>
      <c r="D169" s="1"/>
      <c r="E169" s="1"/>
      <c r="F169" s="1"/>
      <c r="G169" s="1"/>
      <c r="H169" s="1"/>
      <c r="I169" s="1"/>
      <c r="J169" s="1"/>
      <c r="K169" s="1"/>
    </row>
    <row r="170" spans="2:11" ht="15.75" customHeight="1">
      <c r="B170" s="1"/>
      <c r="C170" s="1"/>
      <c r="D170" s="1"/>
      <c r="E170" s="1"/>
      <c r="F170" s="1"/>
      <c r="G170" s="1"/>
      <c r="H170" s="1"/>
      <c r="I170" s="1"/>
      <c r="J170" s="1"/>
      <c r="K170" s="1"/>
    </row>
    <row r="171" spans="2:11" ht="15.75" customHeight="1">
      <c r="B171" s="1"/>
      <c r="C171" s="1"/>
      <c r="D171" s="1"/>
      <c r="E171" s="1"/>
      <c r="F171" s="1"/>
      <c r="G171" s="1"/>
      <c r="H171" s="1"/>
      <c r="I171" s="1"/>
      <c r="J171" s="1"/>
      <c r="K171" s="1"/>
    </row>
    <row r="172" spans="2:11" ht="15.75" customHeight="1">
      <c r="B172" s="1"/>
      <c r="C172" s="1"/>
      <c r="D172" s="1"/>
      <c r="E172" s="1"/>
      <c r="F172" s="1"/>
      <c r="G172" s="1"/>
      <c r="H172" s="1"/>
      <c r="I172" s="1"/>
      <c r="J172" s="1"/>
      <c r="K172" s="1"/>
    </row>
    <row r="173" spans="2:11" ht="15.75" customHeight="1">
      <c r="B173" s="1"/>
      <c r="C173" s="1"/>
      <c r="D173" s="1"/>
      <c r="E173" s="1"/>
      <c r="F173" s="1"/>
      <c r="G173" s="1"/>
      <c r="H173" s="1"/>
      <c r="I173" s="1"/>
      <c r="J173" s="1"/>
      <c r="K173" s="1"/>
    </row>
    <row r="174" spans="2:11" ht="15.75" customHeight="1">
      <c r="B174" s="1"/>
      <c r="C174" s="1"/>
      <c r="D174" s="1"/>
      <c r="E174" s="1"/>
      <c r="F174" s="1"/>
      <c r="G174" s="1"/>
      <c r="H174" s="1"/>
      <c r="I174" s="1"/>
      <c r="J174" s="1"/>
      <c r="K174" s="1"/>
    </row>
    <row r="175" spans="2:11" ht="15.75" customHeight="1">
      <c r="B175" s="1"/>
      <c r="C175" s="1"/>
      <c r="D175" s="1"/>
      <c r="E175" s="1"/>
      <c r="F175" s="1"/>
      <c r="G175" s="1"/>
      <c r="H175" s="1"/>
      <c r="I175" s="1"/>
      <c r="J175" s="1"/>
      <c r="K175" s="1"/>
    </row>
    <row r="176" spans="2:11" ht="15.75" customHeight="1">
      <c r="B176" s="1"/>
      <c r="C176" s="1"/>
      <c r="D176" s="1"/>
      <c r="E176" s="1"/>
      <c r="F176" s="1"/>
      <c r="G176" s="1"/>
      <c r="H176" s="1"/>
      <c r="I176" s="1"/>
      <c r="J176" s="1"/>
      <c r="K176" s="1"/>
    </row>
    <row r="177" spans="2:11" ht="15.75" customHeight="1">
      <c r="B177" s="1"/>
      <c r="C177" s="1"/>
      <c r="D177" s="1"/>
      <c r="E177" s="1"/>
      <c r="F177" s="1"/>
      <c r="G177" s="1"/>
      <c r="H177" s="1"/>
      <c r="I177" s="1"/>
      <c r="J177" s="1"/>
      <c r="K177" s="1"/>
    </row>
    <row r="178" spans="2:11" ht="15.75" customHeight="1">
      <c r="B178" s="1"/>
      <c r="C178" s="1"/>
      <c r="D178" s="1"/>
      <c r="E178" s="1"/>
      <c r="F178" s="1"/>
      <c r="G178" s="1"/>
      <c r="H178" s="1"/>
      <c r="I178" s="1"/>
      <c r="J178" s="1"/>
      <c r="K178" s="1"/>
    </row>
    <row r="179" spans="2:11" ht="15.75" customHeight="1">
      <c r="B179" s="1"/>
      <c r="C179" s="1"/>
      <c r="D179" s="1"/>
      <c r="E179" s="1"/>
      <c r="F179" s="1"/>
      <c r="G179" s="1"/>
      <c r="H179" s="1"/>
      <c r="I179" s="1"/>
      <c r="J179" s="1"/>
      <c r="K179" s="1"/>
    </row>
    <row r="180" spans="2:11" ht="15.75" customHeight="1">
      <c r="B180" s="1"/>
      <c r="C180" s="1"/>
      <c r="D180" s="1"/>
      <c r="E180" s="1"/>
      <c r="F180" s="1"/>
      <c r="G180" s="1"/>
      <c r="H180" s="1"/>
      <c r="I180" s="1"/>
      <c r="J180" s="1"/>
      <c r="K180" s="1"/>
    </row>
    <row r="181" spans="2:11" ht="15.75" customHeight="1">
      <c r="B181" s="1"/>
      <c r="C181" s="1"/>
      <c r="D181" s="1"/>
      <c r="E181" s="1"/>
      <c r="F181" s="1"/>
      <c r="G181" s="1"/>
      <c r="H181" s="1"/>
      <c r="I181" s="1"/>
      <c r="J181" s="1"/>
      <c r="K181" s="1"/>
    </row>
    <row r="182" spans="2:11" ht="15.75" customHeight="1">
      <c r="B182" s="1"/>
      <c r="C182" s="1"/>
      <c r="D182" s="1"/>
      <c r="E182" s="1"/>
      <c r="F182" s="1"/>
      <c r="G182" s="1"/>
      <c r="H182" s="1"/>
      <c r="I182" s="1"/>
      <c r="J182" s="1"/>
      <c r="K182" s="1"/>
    </row>
    <row r="183" spans="2:11" ht="15.75" customHeight="1">
      <c r="B183" s="1"/>
      <c r="C183" s="1"/>
      <c r="D183" s="1"/>
      <c r="E183" s="1"/>
      <c r="F183" s="1"/>
      <c r="G183" s="1"/>
      <c r="H183" s="1"/>
      <c r="I183" s="1"/>
      <c r="J183" s="1"/>
      <c r="K183" s="1"/>
    </row>
    <row r="184" spans="2:11" ht="15.75" customHeight="1">
      <c r="B184" s="1"/>
      <c r="C184" s="1"/>
      <c r="D184" s="1"/>
      <c r="E184" s="1"/>
      <c r="F184" s="1"/>
      <c r="G184" s="1"/>
      <c r="H184" s="1"/>
      <c r="I184" s="1"/>
      <c r="J184" s="1"/>
      <c r="K184" s="1"/>
    </row>
    <row r="185" spans="2:11" ht="15.75" customHeight="1">
      <c r="B185" s="1"/>
      <c r="C185" s="1"/>
      <c r="D185" s="1"/>
      <c r="E185" s="1"/>
      <c r="F185" s="1"/>
      <c r="G185" s="1"/>
      <c r="H185" s="1"/>
      <c r="I185" s="1"/>
      <c r="J185" s="1"/>
      <c r="K185" s="1"/>
    </row>
    <row r="186" spans="2:11" ht="15.75" customHeight="1">
      <c r="B186" s="1"/>
      <c r="C186" s="1"/>
      <c r="D186" s="1"/>
      <c r="E186" s="1"/>
      <c r="F186" s="1"/>
      <c r="G186" s="1"/>
      <c r="H186" s="1"/>
      <c r="I186" s="1"/>
      <c r="J186" s="1"/>
      <c r="K186" s="1"/>
    </row>
    <row r="187" spans="2:11" ht="15.75" customHeight="1">
      <c r="B187" s="1"/>
      <c r="C187" s="1"/>
      <c r="D187" s="1"/>
      <c r="E187" s="1"/>
      <c r="F187" s="1"/>
      <c r="G187" s="1"/>
      <c r="H187" s="1"/>
      <c r="I187" s="1"/>
      <c r="J187" s="1"/>
      <c r="K187" s="1"/>
    </row>
    <row r="188" spans="2:11" ht="15.75" customHeight="1">
      <c r="B188" s="1"/>
      <c r="C188" s="1"/>
      <c r="D188" s="1"/>
      <c r="E188" s="1"/>
      <c r="F188" s="1"/>
      <c r="G188" s="1"/>
      <c r="H188" s="1"/>
      <c r="I188" s="1"/>
      <c r="J188" s="1"/>
      <c r="K188" s="1"/>
    </row>
    <row r="189" spans="2:11" ht="15.75" customHeight="1">
      <c r="B189" s="1"/>
      <c r="C189" s="1"/>
      <c r="D189" s="1"/>
      <c r="E189" s="1"/>
      <c r="F189" s="1"/>
      <c r="G189" s="1"/>
      <c r="H189" s="1"/>
      <c r="I189" s="1"/>
      <c r="J189" s="1"/>
      <c r="K189" s="1"/>
    </row>
    <row r="190" spans="2:11" ht="15.75" customHeight="1">
      <c r="B190" s="1"/>
      <c r="C190" s="1"/>
      <c r="D190" s="1"/>
      <c r="E190" s="1"/>
      <c r="F190" s="1"/>
      <c r="G190" s="1"/>
      <c r="H190" s="1"/>
      <c r="I190" s="1"/>
      <c r="J190" s="1"/>
      <c r="K190" s="1"/>
    </row>
    <row r="191" spans="2:11" ht="15.75" customHeight="1">
      <c r="B191" s="1"/>
      <c r="C191" s="1"/>
      <c r="D191" s="1"/>
      <c r="E191" s="1"/>
      <c r="F191" s="1"/>
      <c r="G191" s="1"/>
      <c r="H191" s="1"/>
      <c r="I191" s="1"/>
      <c r="J191" s="1"/>
      <c r="K191" s="1"/>
    </row>
    <row r="192" spans="2:11" ht="15.75" customHeight="1">
      <c r="B192" s="1"/>
      <c r="C192" s="1"/>
      <c r="D192" s="1"/>
      <c r="E192" s="1"/>
      <c r="F192" s="1"/>
      <c r="G192" s="1"/>
      <c r="H192" s="1"/>
      <c r="I192" s="1"/>
      <c r="J192" s="1"/>
      <c r="K192" s="1"/>
    </row>
    <row r="193" spans="2:11" ht="15.75" customHeight="1">
      <c r="B193" s="1"/>
      <c r="C193" s="1"/>
      <c r="D193" s="1"/>
      <c r="E193" s="1"/>
      <c r="F193" s="1"/>
      <c r="G193" s="1"/>
      <c r="H193" s="1"/>
      <c r="I193" s="1"/>
      <c r="J193" s="1"/>
      <c r="K193" s="1"/>
    </row>
    <row r="194" spans="2:11" ht="15.75" customHeight="1">
      <c r="B194" s="1"/>
      <c r="C194" s="1"/>
      <c r="D194" s="1"/>
      <c r="E194" s="1"/>
      <c r="F194" s="1"/>
      <c r="G194" s="1"/>
      <c r="H194" s="1"/>
      <c r="I194" s="1"/>
      <c r="J194" s="1"/>
      <c r="K194" s="1"/>
    </row>
    <row r="195" spans="2:11" ht="15.75" customHeight="1">
      <c r="B195" s="1"/>
      <c r="C195" s="1"/>
      <c r="D195" s="1"/>
      <c r="E195" s="1"/>
      <c r="F195" s="1"/>
      <c r="G195" s="1"/>
      <c r="H195" s="1"/>
      <c r="I195" s="1"/>
      <c r="J195" s="1"/>
      <c r="K195" s="1"/>
    </row>
    <row r="196" spans="2:11" ht="15.75" customHeight="1">
      <c r="B196" s="1"/>
      <c r="C196" s="1"/>
      <c r="D196" s="1"/>
      <c r="E196" s="1"/>
      <c r="F196" s="1"/>
      <c r="G196" s="1"/>
      <c r="H196" s="1"/>
      <c r="I196" s="1"/>
      <c r="J196" s="1"/>
      <c r="K196" s="1"/>
    </row>
    <row r="197" spans="2:11" ht="15.75" customHeight="1">
      <c r="B197" s="1"/>
      <c r="C197" s="1"/>
      <c r="D197" s="1"/>
      <c r="E197" s="1"/>
      <c r="F197" s="1"/>
      <c r="G197" s="1"/>
      <c r="H197" s="1"/>
      <c r="I197" s="1"/>
      <c r="J197" s="1"/>
      <c r="K197" s="1"/>
    </row>
    <row r="198" spans="2:11" ht="15.75" customHeight="1">
      <c r="B198" s="1"/>
      <c r="C198" s="1"/>
      <c r="D198" s="1"/>
      <c r="E198" s="1"/>
      <c r="F198" s="1"/>
      <c r="G198" s="1"/>
      <c r="H198" s="1"/>
      <c r="I198" s="1"/>
      <c r="J198" s="1"/>
      <c r="K198" s="1"/>
    </row>
    <row r="199" spans="2:11" ht="15.75" customHeight="1">
      <c r="B199" s="1"/>
      <c r="C199" s="1"/>
      <c r="D199" s="1"/>
      <c r="E199" s="1"/>
      <c r="F199" s="1"/>
      <c r="G199" s="1"/>
      <c r="H199" s="1"/>
      <c r="I199" s="1"/>
      <c r="J199" s="1"/>
      <c r="K199" s="1"/>
    </row>
    <row r="200" spans="2:11" ht="15.75" customHeight="1">
      <c r="B200" s="1"/>
      <c r="C200" s="1"/>
      <c r="D200" s="1"/>
      <c r="E200" s="1"/>
      <c r="F200" s="1"/>
      <c r="G200" s="1"/>
      <c r="H200" s="1"/>
      <c r="I200" s="1"/>
      <c r="J200" s="1"/>
      <c r="K200" s="1"/>
    </row>
    <row r="201" spans="2:11" ht="15.75" customHeight="1">
      <c r="B201" s="1"/>
      <c r="C201" s="1"/>
      <c r="D201" s="1"/>
      <c r="E201" s="1"/>
      <c r="F201" s="1"/>
      <c r="G201" s="1"/>
      <c r="H201" s="1"/>
      <c r="I201" s="1"/>
      <c r="J201" s="1"/>
      <c r="K201" s="1"/>
    </row>
    <row r="202" spans="2:11" ht="15.75" customHeight="1">
      <c r="B202" s="1"/>
      <c r="C202" s="1"/>
      <c r="D202" s="1"/>
      <c r="E202" s="1"/>
      <c r="F202" s="1"/>
      <c r="G202" s="1"/>
      <c r="H202" s="1"/>
      <c r="I202" s="1"/>
      <c r="J202" s="1"/>
      <c r="K202" s="1"/>
    </row>
    <row r="203" spans="2:11" ht="15.75" customHeight="1">
      <c r="B203" s="1"/>
      <c r="C203" s="1"/>
      <c r="D203" s="1"/>
      <c r="E203" s="1"/>
      <c r="F203" s="1"/>
      <c r="G203" s="1"/>
      <c r="H203" s="1"/>
      <c r="I203" s="1"/>
      <c r="J203" s="1"/>
      <c r="K203" s="1"/>
    </row>
    <row r="204" spans="2:11" ht="15.75" customHeight="1">
      <c r="B204" s="1"/>
      <c r="C204" s="1"/>
      <c r="D204" s="1"/>
      <c r="E204" s="1"/>
      <c r="F204" s="1"/>
      <c r="G204" s="1"/>
      <c r="H204" s="1"/>
      <c r="I204" s="1"/>
      <c r="J204" s="1"/>
      <c r="K204" s="1"/>
    </row>
    <row r="205" spans="2:11" ht="15.75" customHeight="1">
      <c r="B205" s="1"/>
      <c r="C205" s="1"/>
      <c r="D205" s="1"/>
      <c r="E205" s="1"/>
      <c r="F205" s="1"/>
      <c r="G205" s="1"/>
      <c r="H205" s="1"/>
      <c r="I205" s="1"/>
      <c r="J205" s="1"/>
      <c r="K205" s="1"/>
    </row>
    <row r="206" spans="2:11" ht="15.75" customHeight="1">
      <c r="B206" s="1"/>
      <c r="C206" s="1"/>
      <c r="D206" s="1"/>
      <c r="E206" s="1"/>
      <c r="F206" s="1"/>
      <c r="G206" s="1"/>
      <c r="H206" s="1"/>
      <c r="I206" s="1"/>
      <c r="J206" s="1"/>
      <c r="K206" s="1"/>
    </row>
    <row r="207" spans="2:11" ht="15.75" customHeight="1">
      <c r="B207" s="1"/>
      <c r="C207" s="1"/>
      <c r="D207" s="1"/>
      <c r="E207" s="1"/>
      <c r="F207" s="1"/>
      <c r="G207" s="1"/>
      <c r="H207" s="1"/>
      <c r="I207" s="1"/>
      <c r="J207" s="1"/>
      <c r="K207" s="1"/>
    </row>
    <row r="208" spans="2:11" ht="15.75" customHeight="1">
      <c r="B208" s="1"/>
      <c r="C208" s="1"/>
      <c r="D208" s="1"/>
      <c r="E208" s="1"/>
      <c r="F208" s="1"/>
      <c r="G208" s="1"/>
      <c r="H208" s="1"/>
      <c r="I208" s="1"/>
      <c r="J208" s="1"/>
      <c r="K208" s="1"/>
    </row>
    <row r="209" spans="2:11" ht="15.75" customHeight="1">
      <c r="B209" s="1"/>
      <c r="C209" s="1"/>
      <c r="D209" s="1"/>
      <c r="E209" s="1"/>
      <c r="F209" s="1"/>
      <c r="G209" s="1"/>
      <c r="H209" s="1"/>
      <c r="I209" s="1"/>
      <c r="J209" s="1"/>
      <c r="K209" s="1"/>
    </row>
    <row r="210" spans="2:11" ht="15.75" customHeight="1">
      <c r="B210" s="1"/>
      <c r="C210" s="1"/>
      <c r="D210" s="1"/>
      <c r="E210" s="1"/>
      <c r="F210" s="1"/>
      <c r="G210" s="1"/>
      <c r="H210" s="1"/>
      <c r="I210" s="1"/>
      <c r="J210" s="1"/>
      <c r="K210" s="1"/>
    </row>
    <row r="211" spans="2:11" ht="15.75" customHeight="1">
      <c r="B211" s="1"/>
      <c r="C211" s="1"/>
      <c r="D211" s="1"/>
      <c r="E211" s="1"/>
      <c r="F211" s="1"/>
      <c r="G211" s="1"/>
      <c r="H211" s="1"/>
      <c r="I211" s="1"/>
      <c r="J211" s="1"/>
      <c r="K211" s="1"/>
    </row>
    <row r="212" spans="2:11" ht="15.75" customHeight="1">
      <c r="B212" s="1"/>
      <c r="C212" s="1"/>
      <c r="D212" s="1"/>
      <c r="E212" s="1"/>
      <c r="F212" s="1"/>
      <c r="G212" s="1"/>
      <c r="H212" s="1"/>
      <c r="I212" s="1"/>
      <c r="J212" s="1"/>
      <c r="K212" s="1"/>
    </row>
    <row r="213" spans="2:11" ht="15.75" customHeight="1">
      <c r="B213" s="1"/>
      <c r="C213" s="1"/>
      <c r="D213" s="1"/>
      <c r="E213" s="1"/>
      <c r="F213" s="1"/>
      <c r="G213" s="1"/>
      <c r="H213" s="1"/>
      <c r="I213" s="1"/>
      <c r="J213" s="1"/>
      <c r="K213" s="1"/>
    </row>
    <row r="214" spans="2:11" ht="15.75" customHeight="1">
      <c r="B214" s="1"/>
      <c r="C214" s="1"/>
      <c r="D214" s="1"/>
      <c r="E214" s="1"/>
      <c r="F214" s="1"/>
      <c r="G214" s="1"/>
      <c r="H214" s="1"/>
      <c r="I214" s="1"/>
      <c r="J214" s="1"/>
      <c r="K214" s="1"/>
    </row>
    <row r="215" spans="2:11" ht="15.75" customHeight="1">
      <c r="B215" s="1"/>
      <c r="C215" s="1"/>
      <c r="D215" s="1"/>
      <c r="E215" s="1"/>
      <c r="F215" s="1"/>
      <c r="G215" s="1"/>
      <c r="H215" s="1"/>
      <c r="I215" s="1"/>
      <c r="J215" s="1"/>
      <c r="K215" s="1"/>
    </row>
    <row r="216" spans="2:11" ht="15.75" customHeight="1">
      <c r="B216" s="1"/>
      <c r="C216" s="1"/>
      <c r="D216" s="1"/>
      <c r="E216" s="1"/>
      <c r="F216" s="1"/>
      <c r="G216" s="1"/>
      <c r="H216" s="1"/>
      <c r="I216" s="1"/>
      <c r="J216" s="1"/>
      <c r="K216" s="1"/>
    </row>
    <row r="217" spans="2:11" ht="15.75" customHeight="1">
      <c r="B217" s="1"/>
      <c r="C217" s="1"/>
      <c r="D217" s="1"/>
      <c r="E217" s="1"/>
      <c r="F217" s="1"/>
      <c r="G217" s="1"/>
      <c r="H217" s="1"/>
      <c r="I217" s="1"/>
      <c r="J217" s="1"/>
      <c r="K217" s="1"/>
    </row>
    <row r="218" spans="2:11" ht="15.75" customHeight="1">
      <c r="B218" s="1"/>
      <c r="C218" s="1"/>
      <c r="D218" s="1"/>
      <c r="E218" s="1"/>
      <c r="F218" s="1"/>
      <c r="G218" s="1"/>
      <c r="H218" s="1"/>
      <c r="I218" s="1"/>
      <c r="J218" s="1"/>
      <c r="K218" s="1"/>
    </row>
    <row r="219" spans="2:11" ht="15.75" customHeight="1">
      <c r="B219" s="1"/>
      <c r="C219" s="1"/>
      <c r="D219" s="1"/>
      <c r="E219" s="1"/>
      <c r="F219" s="1"/>
      <c r="G219" s="1"/>
      <c r="H219" s="1"/>
      <c r="I219" s="1"/>
      <c r="J219" s="1"/>
      <c r="K219" s="1"/>
    </row>
    <row r="220" spans="2:11" ht="15.75" customHeight="1">
      <c r="B220" s="1"/>
      <c r="C220" s="1"/>
      <c r="D220" s="1"/>
      <c r="E220" s="1"/>
      <c r="F220" s="1"/>
      <c r="G220" s="1"/>
      <c r="H220" s="1"/>
      <c r="I220" s="1"/>
      <c r="J220" s="1"/>
      <c r="K220" s="1"/>
    </row>
    <row r="221" spans="2:11" ht="15.75" customHeight="1"/>
    <row r="222" spans="2:11" ht="15.75" customHeight="1"/>
    <row r="223" spans="2:11" ht="15.75" customHeight="1"/>
    <row r="224" spans="2:1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9:K9"/>
    <mergeCell ref="B10:K10"/>
    <mergeCell ref="B11:K11"/>
    <mergeCell ref="B2:K2"/>
    <mergeCell ref="B3:K3"/>
    <mergeCell ref="B4:K4"/>
    <mergeCell ref="B5:K5"/>
    <mergeCell ref="B6:K6"/>
    <mergeCell ref="B7:K7"/>
    <mergeCell ref="B8:K8"/>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2"/>
  <sheetViews>
    <sheetView workbookViewId="0">
      <selection activeCell="O41" sqref="O41"/>
    </sheetView>
  </sheetViews>
  <sheetFormatPr baseColWidth="10" defaultColWidth="10.140625" defaultRowHeight="15" customHeight="1"/>
  <cols>
    <col min="1" max="1" width="5.140625" customWidth="1"/>
    <col min="2" max="2" width="17.7109375" customWidth="1"/>
    <col min="3" max="3" width="15.7109375" customWidth="1"/>
    <col min="4" max="4" width="5.5703125" customWidth="1"/>
    <col min="5" max="5" width="16.28515625" customWidth="1"/>
    <col min="6" max="6" width="16.140625" customWidth="1"/>
    <col min="7" max="7" width="15.7109375" customWidth="1"/>
    <col min="8" max="8" width="16.28515625" customWidth="1"/>
    <col min="9" max="10" width="15.7109375" customWidth="1"/>
    <col min="11" max="11" width="16.140625" customWidth="1"/>
    <col min="12" max="25" width="10.5703125" customWidth="1"/>
    <col min="26" max="29" width="11.28515625" customWidth="1"/>
  </cols>
  <sheetData>
    <row r="1" spans="1:29" ht="15.75" customHeight="1">
      <c r="A1" s="7"/>
      <c r="B1" s="1"/>
      <c r="C1" s="1"/>
      <c r="D1" s="1"/>
      <c r="E1" s="1"/>
      <c r="F1" s="1"/>
      <c r="G1" s="1"/>
      <c r="H1" s="1"/>
      <c r="I1" s="1"/>
      <c r="J1" s="1"/>
      <c r="K1" s="1"/>
      <c r="L1" s="7"/>
      <c r="M1" s="7"/>
      <c r="N1" s="7"/>
      <c r="O1" s="7"/>
      <c r="P1" s="7"/>
      <c r="Q1" s="7"/>
      <c r="R1" s="7"/>
      <c r="S1" s="7"/>
      <c r="T1" s="7"/>
      <c r="U1" s="7"/>
      <c r="V1" s="7"/>
      <c r="W1" s="7"/>
      <c r="X1" s="7"/>
      <c r="Y1" s="7"/>
      <c r="Z1" s="7"/>
      <c r="AA1" s="7"/>
      <c r="AB1" s="7"/>
      <c r="AC1" s="7"/>
    </row>
    <row r="2" spans="1:29" ht="27.75" customHeight="1">
      <c r="A2" s="7"/>
      <c r="B2" s="313" t="s">
        <v>12</v>
      </c>
      <c r="C2" s="314"/>
      <c r="D2" s="314"/>
      <c r="E2" s="314"/>
      <c r="F2" s="314"/>
      <c r="G2" s="314"/>
      <c r="H2" s="314"/>
      <c r="I2" s="314"/>
      <c r="J2" s="314"/>
      <c r="K2" s="315"/>
      <c r="L2" s="7"/>
      <c r="M2" s="7"/>
      <c r="N2" s="7"/>
      <c r="O2" s="7"/>
      <c r="P2" s="7"/>
      <c r="Q2" s="7"/>
      <c r="R2" s="7"/>
      <c r="S2" s="7"/>
      <c r="T2" s="7"/>
      <c r="U2" s="7"/>
      <c r="V2" s="7"/>
      <c r="W2" s="7"/>
      <c r="X2" s="7"/>
      <c r="Y2" s="7"/>
      <c r="Z2" s="7"/>
      <c r="AA2" s="7"/>
      <c r="AB2" s="7"/>
      <c r="AC2" s="7"/>
    </row>
    <row r="3" spans="1:29" ht="51" customHeight="1">
      <c r="A3" s="2"/>
      <c r="B3" s="316" t="s">
        <v>18</v>
      </c>
      <c r="C3" s="314"/>
      <c r="D3" s="314"/>
      <c r="E3" s="314"/>
      <c r="F3" s="314"/>
      <c r="G3" s="314"/>
      <c r="H3" s="314"/>
      <c r="I3" s="314"/>
      <c r="J3" s="314"/>
      <c r="K3" s="315"/>
      <c r="L3" s="2"/>
      <c r="M3" s="2"/>
      <c r="N3" s="8"/>
      <c r="O3" s="2"/>
      <c r="P3" s="2"/>
      <c r="Q3" s="2"/>
      <c r="R3" s="2"/>
      <c r="S3" s="2"/>
      <c r="T3" s="2"/>
      <c r="U3" s="2"/>
      <c r="V3" s="2"/>
      <c r="W3" s="2"/>
      <c r="X3" s="2"/>
      <c r="Y3" s="2"/>
      <c r="Z3" s="7"/>
      <c r="AA3" s="7"/>
      <c r="AB3" s="7"/>
      <c r="AC3" s="7"/>
    </row>
    <row r="4" spans="1:29" ht="27" customHeight="1">
      <c r="A4" s="9"/>
      <c r="B4" s="317" t="s">
        <v>19</v>
      </c>
      <c r="C4" s="307"/>
      <c r="D4" s="307"/>
      <c r="E4" s="307"/>
      <c r="F4" s="307"/>
      <c r="G4" s="307"/>
      <c r="H4" s="307"/>
      <c r="I4" s="307"/>
      <c r="J4" s="307"/>
      <c r="K4" s="308"/>
      <c r="L4" s="9"/>
      <c r="M4" s="9"/>
      <c r="N4" s="9"/>
      <c r="O4" s="9"/>
      <c r="P4" s="9"/>
      <c r="Q4" s="9"/>
      <c r="R4" s="9"/>
      <c r="S4" s="9"/>
      <c r="T4" s="9"/>
      <c r="U4" s="9"/>
      <c r="V4" s="9"/>
      <c r="W4" s="9"/>
      <c r="X4" s="9"/>
      <c r="Y4" s="9"/>
      <c r="Z4" s="9"/>
      <c r="AA4" s="9"/>
      <c r="AB4" s="9"/>
      <c r="AC4" s="9"/>
    </row>
    <row r="5" spans="1:29" ht="115.5" customHeight="1">
      <c r="A5" s="3"/>
      <c r="B5" s="318" t="s">
        <v>20</v>
      </c>
      <c r="C5" s="279"/>
      <c r="D5" s="279"/>
      <c r="E5" s="279"/>
      <c r="F5" s="279"/>
      <c r="G5" s="279"/>
      <c r="H5" s="279"/>
      <c r="I5" s="279"/>
      <c r="J5" s="279"/>
      <c r="K5" s="305"/>
      <c r="L5" s="3"/>
      <c r="M5" s="3"/>
      <c r="N5" s="10"/>
      <c r="O5" s="3"/>
      <c r="P5" s="3"/>
      <c r="Q5" s="3"/>
      <c r="R5" s="3"/>
      <c r="S5" s="3"/>
      <c r="T5" s="3"/>
      <c r="U5" s="3"/>
      <c r="V5" s="3"/>
      <c r="W5" s="3"/>
      <c r="X5" s="3"/>
      <c r="Y5" s="3"/>
      <c r="Z5" s="7"/>
      <c r="AA5" s="7"/>
      <c r="AB5" s="7"/>
      <c r="AC5" s="7"/>
    </row>
    <row r="6" spans="1:29" ht="27" customHeight="1">
      <c r="A6" s="9"/>
      <c r="B6" s="317" t="s">
        <v>21</v>
      </c>
      <c r="C6" s="307"/>
      <c r="D6" s="307"/>
      <c r="E6" s="307"/>
      <c r="F6" s="307"/>
      <c r="G6" s="307"/>
      <c r="H6" s="307"/>
      <c r="I6" s="307"/>
      <c r="J6" s="307"/>
      <c r="K6" s="308"/>
      <c r="L6" s="9"/>
      <c r="M6" s="9"/>
      <c r="N6" s="9"/>
      <c r="O6" s="9"/>
      <c r="P6" s="9"/>
      <c r="Q6" s="9"/>
      <c r="R6" s="9"/>
      <c r="S6" s="9"/>
      <c r="T6" s="9"/>
      <c r="U6" s="9"/>
      <c r="V6" s="9"/>
      <c r="W6" s="9"/>
      <c r="X6" s="9"/>
      <c r="Y6" s="9"/>
      <c r="Z6" s="9"/>
      <c r="AA6" s="9"/>
      <c r="AB6" s="9"/>
      <c r="AC6" s="9"/>
    </row>
    <row r="7" spans="1:29" ht="45.75" customHeight="1">
      <c r="A7" s="7"/>
      <c r="B7" s="304" t="s">
        <v>22</v>
      </c>
      <c r="C7" s="279"/>
      <c r="D7" s="279"/>
      <c r="E7" s="279"/>
      <c r="F7" s="279"/>
      <c r="G7" s="279"/>
      <c r="H7" s="279"/>
      <c r="I7" s="279"/>
      <c r="J7" s="279"/>
      <c r="K7" s="305"/>
      <c r="L7" s="7"/>
      <c r="M7" s="7"/>
      <c r="N7" s="7"/>
      <c r="O7" s="7"/>
      <c r="P7" s="7"/>
      <c r="Q7" s="7"/>
      <c r="R7" s="7"/>
      <c r="S7" s="7"/>
      <c r="T7" s="7"/>
      <c r="U7" s="7"/>
      <c r="V7" s="7"/>
      <c r="W7" s="7"/>
      <c r="X7" s="7"/>
      <c r="Y7" s="7"/>
      <c r="Z7" s="7"/>
      <c r="AA7" s="7"/>
      <c r="AB7" s="7"/>
      <c r="AC7" s="7"/>
    </row>
    <row r="8" spans="1:29" ht="24.75" customHeight="1">
      <c r="A8" s="7"/>
      <c r="B8" s="342"/>
      <c r="C8" s="9"/>
      <c r="D8" s="9"/>
      <c r="E8" s="9"/>
      <c r="F8" s="343" t="s">
        <v>23</v>
      </c>
      <c r="G8" s="13">
        <f>'WELL | SDGs Alignment'!B6</f>
        <v>0</v>
      </c>
      <c r="H8" s="12" t="s">
        <v>24</v>
      </c>
      <c r="I8" s="12"/>
      <c r="J8" s="12"/>
      <c r="K8" s="344"/>
      <c r="L8" s="7"/>
      <c r="M8" s="7"/>
      <c r="N8" s="7"/>
      <c r="O8" s="7"/>
      <c r="P8" s="7"/>
      <c r="Q8" s="7"/>
      <c r="R8" s="7"/>
      <c r="S8" s="7"/>
      <c r="T8" s="7"/>
      <c r="U8" s="7"/>
      <c r="V8" s="7"/>
      <c r="W8" s="7"/>
      <c r="X8" s="7"/>
      <c r="Y8" s="7"/>
      <c r="Z8" s="7"/>
      <c r="AA8" s="7"/>
      <c r="AB8" s="7"/>
      <c r="AC8" s="7"/>
    </row>
    <row r="9" spans="1:29" ht="9" customHeight="1">
      <c r="A9" s="7"/>
      <c r="B9" s="342"/>
      <c r="C9" s="9"/>
      <c r="D9" s="9"/>
      <c r="E9" s="9"/>
      <c r="F9" s="12"/>
      <c r="G9" s="12"/>
      <c r="H9" s="12"/>
      <c r="I9" s="12"/>
      <c r="J9" s="12"/>
      <c r="K9" s="344"/>
      <c r="L9" s="7"/>
      <c r="M9" s="7"/>
      <c r="N9" s="7"/>
      <c r="O9" s="7"/>
      <c r="P9" s="7"/>
      <c r="Q9" s="7"/>
      <c r="R9" s="7"/>
      <c r="S9" s="7"/>
      <c r="T9" s="7"/>
      <c r="U9" s="7"/>
      <c r="V9" s="7"/>
      <c r="W9" s="7"/>
      <c r="X9" s="7"/>
      <c r="Y9" s="7"/>
      <c r="Z9" s="7"/>
      <c r="AA9" s="7"/>
      <c r="AB9" s="7"/>
      <c r="AC9" s="7"/>
    </row>
    <row r="10" spans="1:29" ht="24.75" customHeight="1">
      <c r="A10" s="7"/>
      <c r="B10" s="345"/>
      <c r="C10" s="9"/>
      <c r="E10" s="346"/>
      <c r="F10" s="347" t="s">
        <v>1345</v>
      </c>
      <c r="G10" s="348">
        <f>'WELL | SDGs Alignment'!K6/'WELL | SDGs Alignment'!K3</f>
        <v>0</v>
      </c>
      <c r="H10" s="231" t="s">
        <v>1346</v>
      </c>
      <c r="I10" s="12"/>
      <c r="J10" s="12"/>
      <c r="K10" s="344"/>
      <c r="L10" s="7"/>
      <c r="M10" s="7"/>
      <c r="N10" s="7"/>
      <c r="O10" s="7"/>
      <c r="P10" s="7"/>
      <c r="Q10" s="7"/>
      <c r="R10" s="7"/>
      <c r="S10" s="7"/>
      <c r="T10" s="7"/>
      <c r="U10" s="7"/>
      <c r="V10" s="7"/>
      <c r="W10" s="7"/>
      <c r="X10" s="7"/>
      <c r="Y10" s="7"/>
      <c r="Z10" s="7"/>
      <c r="AA10" s="7"/>
      <c r="AB10" s="7"/>
      <c r="AC10" s="7"/>
    </row>
    <row r="11" spans="1:29" ht="7.5" customHeight="1">
      <c r="A11" s="7"/>
      <c r="B11" s="11"/>
      <c r="C11" s="9"/>
      <c r="D11" s="9"/>
      <c r="E11" s="9"/>
      <c r="F11" s="12"/>
      <c r="G11" s="15"/>
      <c r="H11" s="12"/>
      <c r="I11" s="12"/>
      <c r="J11" s="12"/>
      <c r="K11" s="14"/>
      <c r="L11" s="7"/>
      <c r="M11" s="7"/>
      <c r="N11" s="7"/>
      <c r="O11" s="7"/>
      <c r="P11" s="7"/>
      <c r="Q11" s="7"/>
      <c r="R11" s="7"/>
      <c r="S11" s="7"/>
      <c r="T11" s="7"/>
      <c r="U11" s="7"/>
      <c r="V11" s="7"/>
      <c r="W11" s="7"/>
      <c r="X11" s="7"/>
      <c r="Y11" s="7"/>
      <c r="Z11" s="7"/>
      <c r="AA11" s="7"/>
      <c r="AB11" s="7"/>
      <c r="AC11" s="7"/>
    </row>
    <row r="12" spans="1:29" ht="34">
      <c r="A12" s="7"/>
      <c r="B12" s="309" t="s">
        <v>25</v>
      </c>
      <c r="C12" s="307"/>
      <c r="D12" s="310"/>
      <c r="E12" s="16" t="s">
        <v>26</v>
      </c>
      <c r="F12" s="306" t="s">
        <v>27</v>
      </c>
      <c r="G12" s="307"/>
      <c r="H12" s="307"/>
      <c r="I12" s="307"/>
      <c r="J12" s="307"/>
      <c r="K12" s="308"/>
      <c r="L12" s="7"/>
      <c r="M12" s="7"/>
      <c r="N12" s="7"/>
      <c r="O12" s="7"/>
      <c r="P12" s="7"/>
      <c r="Q12" s="7"/>
      <c r="R12" s="7"/>
      <c r="S12" s="7"/>
      <c r="T12" s="7"/>
      <c r="U12" s="7"/>
      <c r="V12" s="7"/>
      <c r="W12" s="7"/>
      <c r="X12" s="7"/>
      <c r="Y12" s="7"/>
      <c r="Z12" s="7"/>
      <c r="AA12" s="7"/>
      <c r="AB12" s="7"/>
      <c r="AC12" s="7"/>
    </row>
    <row r="13" spans="1:29" ht="17">
      <c r="A13" s="7"/>
      <c r="B13" s="311" t="s">
        <v>28</v>
      </c>
      <c r="C13" s="302"/>
      <c r="D13" s="312"/>
      <c r="E13" s="13" t="str">
        <f>IF('WELL | SDGs Alignment'!F10="A","X","-")</f>
        <v>-</v>
      </c>
      <c r="F13" s="301" t="str">
        <f>IF(E13="X",'Content Descriptions'!G4,"-")</f>
        <v>-</v>
      </c>
      <c r="G13" s="302"/>
      <c r="H13" s="302"/>
      <c r="I13" s="302"/>
      <c r="J13" s="302"/>
      <c r="K13" s="303"/>
      <c r="L13" s="7"/>
      <c r="M13" s="7"/>
      <c r="N13" s="7"/>
      <c r="O13" s="7"/>
      <c r="P13" s="7"/>
      <c r="Q13" s="7"/>
      <c r="R13" s="7"/>
      <c r="S13" s="7"/>
      <c r="T13" s="7"/>
      <c r="U13" s="7"/>
      <c r="V13" s="7"/>
      <c r="W13" s="7"/>
      <c r="X13" s="7"/>
      <c r="Y13" s="7"/>
      <c r="Z13" s="7"/>
      <c r="AA13" s="7"/>
      <c r="AB13" s="7"/>
      <c r="AC13" s="7"/>
    </row>
    <row r="14" spans="1:29" ht="17">
      <c r="A14" s="7"/>
      <c r="B14" s="297" t="s">
        <v>29</v>
      </c>
      <c r="C14" s="272"/>
      <c r="D14" s="296"/>
      <c r="E14" s="13" t="str">
        <f>IF('WELL | SDGs Alignment'!G10="A","X","-")</f>
        <v>-</v>
      </c>
      <c r="F14" s="271" t="str">
        <f>IF(E14="X",'Content Descriptions'!G5,"-")</f>
        <v>-</v>
      </c>
      <c r="G14" s="272"/>
      <c r="H14" s="272"/>
      <c r="I14" s="272"/>
      <c r="J14" s="272"/>
      <c r="K14" s="273"/>
      <c r="L14" s="7"/>
      <c r="M14" s="7"/>
      <c r="N14" s="7"/>
      <c r="O14" s="7"/>
      <c r="P14" s="7"/>
      <c r="Q14" s="7"/>
      <c r="R14" s="7"/>
      <c r="S14" s="7"/>
      <c r="T14" s="7"/>
      <c r="U14" s="7"/>
      <c r="V14" s="7"/>
      <c r="W14" s="7"/>
      <c r="X14" s="7"/>
      <c r="Y14" s="7"/>
      <c r="Z14" s="7"/>
      <c r="AA14" s="7"/>
      <c r="AB14" s="7"/>
      <c r="AC14" s="7"/>
    </row>
    <row r="15" spans="1:29" ht="17">
      <c r="A15" s="7"/>
      <c r="B15" s="297" t="s">
        <v>30</v>
      </c>
      <c r="C15" s="272"/>
      <c r="D15" s="296"/>
      <c r="E15" s="13" t="str">
        <f>IF('WELL | SDGs Alignment'!H10="A","X","-")</f>
        <v>-</v>
      </c>
      <c r="F15" s="271" t="str">
        <f>IF(E15="X",'Content Descriptions'!G6,"-")</f>
        <v>-</v>
      </c>
      <c r="G15" s="272"/>
      <c r="H15" s="272"/>
      <c r="I15" s="272"/>
      <c r="J15" s="272"/>
      <c r="K15" s="273"/>
      <c r="L15" s="7"/>
      <c r="M15" s="7"/>
      <c r="N15" s="7"/>
      <c r="O15" s="7"/>
      <c r="P15" s="7"/>
      <c r="Q15" s="7"/>
      <c r="R15" s="7"/>
      <c r="S15" s="7"/>
      <c r="T15" s="7"/>
      <c r="U15" s="7"/>
      <c r="V15" s="7"/>
      <c r="W15" s="7"/>
      <c r="X15" s="7"/>
      <c r="Y15" s="7"/>
      <c r="Z15" s="7"/>
      <c r="AA15" s="7"/>
      <c r="AB15" s="7"/>
      <c r="AC15" s="7"/>
    </row>
    <row r="16" spans="1:29" ht="17">
      <c r="A16" s="7"/>
      <c r="B16" s="297" t="s">
        <v>31</v>
      </c>
      <c r="C16" s="272"/>
      <c r="D16" s="296"/>
      <c r="E16" s="13" t="str">
        <f>IF('WELL | SDGs Alignment'!I10="A","X","-")</f>
        <v>-</v>
      </c>
      <c r="F16" s="271" t="str">
        <f>IF(E16="X",'Content Descriptions'!G7,"-")</f>
        <v>-</v>
      </c>
      <c r="G16" s="272"/>
      <c r="H16" s="272"/>
      <c r="I16" s="272"/>
      <c r="J16" s="272"/>
      <c r="K16" s="273"/>
      <c r="L16" s="7"/>
      <c r="M16" s="7"/>
      <c r="N16" s="7"/>
      <c r="O16" s="7"/>
      <c r="P16" s="7"/>
      <c r="Q16" s="7"/>
      <c r="R16" s="7"/>
      <c r="S16" s="7"/>
      <c r="T16" s="7"/>
      <c r="U16" s="7"/>
      <c r="V16" s="7"/>
      <c r="W16" s="7"/>
      <c r="X16" s="7"/>
      <c r="Y16" s="7"/>
      <c r="Z16" s="7"/>
      <c r="AA16" s="7"/>
      <c r="AB16" s="7"/>
      <c r="AC16" s="7"/>
    </row>
    <row r="17" spans="1:29" ht="17">
      <c r="A17" s="7"/>
      <c r="B17" s="297" t="s">
        <v>32</v>
      </c>
      <c r="C17" s="272"/>
      <c r="D17" s="296"/>
      <c r="E17" s="13" t="str">
        <f>IF('WELL | SDGs Alignment'!J10="A","X","-")</f>
        <v>-</v>
      </c>
      <c r="F17" s="271" t="str">
        <f>IF(E17="X",'Content Descriptions'!G8,"-")</f>
        <v>-</v>
      </c>
      <c r="G17" s="272"/>
      <c r="H17" s="272"/>
      <c r="I17" s="272"/>
      <c r="J17" s="272"/>
      <c r="K17" s="273"/>
      <c r="L17" s="7"/>
      <c r="M17" s="7"/>
      <c r="N17" s="7"/>
      <c r="O17" s="7"/>
      <c r="P17" s="7"/>
      <c r="Q17" s="7"/>
      <c r="R17" s="7"/>
      <c r="S17" s="7"/>
      <c r="T17" s="7"/>
      <c r="U17" s="7"/>
      <c r="V17" s="7"/>
      <c r="W17" s="7"/>
      <c r="X17" s="7"/>
      <c r="Y17" s="7"/>
      <c r="Z17" s="7"/>
      <c r="AA17" s="7"/>
      <c r="AB17" s="7"/>
      <c r="AC17" s="7"/>
    </row>
    <row r="18" spans="1:29" ht="17">
      <c r="A18" s="7"/>
      <c r="B18" s="297" t="s">
        <v>33</v>
      </c>
      <c r="C18" s="272"/>
      <c r="D18" s="296"/>
      <c r="E18" s="13" t="str">
        <f>IF('WELL | SDGs Alignment'!K10="A","X","-")</f>
        <v>-</v>
      </c>
      <c r="F18" s="271" t="str">
        <f>IF(E18="X",'Content Descriptions'!G9,"-")</f>
        <v>-</v>
      </c>
      <c r="G18" s="272"/>
      <c r="H18" s="272"/>
      <c r="I18" s="272"/>
      <c r="J18" s="272"/>
      <c r="K18" s="273"/>
      <c r="L18" s="7"/>
      <c r="M18" s="7"/>
      <c r="N18" s="7"/>
      <c r="O18" s="7"/>
      <c r="P18" s="7"/>
      <c r="Q18" s="7"/>
      <c r="R18" s="7"/>
      <c r="S18" s="7"/>
      <c r="T18" s="7"/>
      <c r="U18" s="7"/>
      <c r="V18" s="7"/>
      <c r="W18" s="7"/>
      <c r="X18" s="7"/>
      <c r="Y18" s="7"/>
      <c r="Z18" s="7"/>
      <c r="AA18" s="7"/>
      <c r="AB18" s="7"/>
      <c r="AC18" s="7"/>
    </row>
    <row r="19" spans="1:29" ht="17">
      <c r="A19" s="7"/>
      <c r="B19" s="297" t="s">
        <v>34</v>
      </c>
      <c r="C19" s="272"/>
      <c r="D19" s="296"/>
      <c r="E19" s="13" t="str">
        <f>IF('WELL | SDGs Alignment'!L10="A","X","-")</f>
        <v>-</v>
      </c>
      <c r="F19" s="271" t="str">
        <f>IF(E19="X",'Content Descriptions'!G10,"-")</f>
        <v>-</v>
      </c>
      <c r="G19" s="272"/>
      <c r="H19" s="272"/>
      <c r="I19" s="272"/>
      <c r="J19" s="272"/>
      <c r="K19" s="273"/>
      <c r="L19" s="7"/>
      <c r="M19" s="7"/>
      <c r="N19" s="7"/>
      <c r="O19" s="7"/>
      <c r="P19" s="7"/>
      <c r="Q19" s="7"/>
      <c r="R19" s="7"/>
      <c r="S19" s="7"/>
      <c r="T19" s="7"/>
      <c r="U19" s="7"/>
      <c r="V19" s="7"/>
      <c r="W19" s="7"/>
      <c r="X19" s="7"/>
      <c r="Y19" s="7"/>
      <c r="Z19" s="7"/>
      <c r="AA19" s="7"/>
      <c r="AB19" s="7"/>
      <c r="AC19" s="7"/>
    </row>
    <row r="20" spans="1:29" ht="17">
      <c r="A20" s="7"/>
      <c r="B20" s="297" t="s">
        <v>35</v>
      </c>
      <c r="C20" s="272"/>
      <c r="D20" s="296"/>
      <c r="E20" s="13" t="str">
        <f>IF('WELL | SDGs Alignment'!M10="A","X","-")</f>
        <v>-</v>
      </c>
      <c r="F20" s="271" t="str">
        <f>IF(E20="X",'Content Descriptions'!G11,"-")</f>
        <v>-</v>
      </c>
      <c r="G20" s="272"/>
      <c r="H20" s="272"/>
      <c r="I20" s="272"/>
      <c r="J20" s="272"/>
      <c r="K20" s="273"/>
      <c r="L20" s="7"/>
      <c r="M20" s="7"/>
      <c r="N20" s="7"/>
      <c r="O20" s="7"/>
      <c r="P20" s="7"/>
      <c r="Q20" s="7"/>
      <c r="R20" s="7"/>
      <c r="S20" s="7"/>
      <c r="T20" s="7"/>
      <c r="U20" s="7"/>
      <c r="V20" s="7"/>
      <c r="W20" s="7"/>
      <c r="X20" s="7"/>
      <c r="Y20" s="7"/>
      <c r="Z20" s="7"/>
      <c r="AA20" s="7"/>
      <c r="AB20" s="7"/>
      <c r="AC20" s="7"/>
    </row>
    <row r="21" spans="1:29" ht="17">
      <c r="A21" s="7"/>
      <c r="B21" s="297" t="s">
        <v>36</v>
      </c>
      <c r="C21" s="272"/>
      <c r="D21" s="296"/>
      <c r="E21" s="13" t="str">
        <f>IF('WELL | SDGs Alignment'!N10="A","X","-")</f>
        <v>-</v>
      </c>
      <c r="F21" s="271" t="str">
        <f>IF(E21="X",'Content Descriptions'!G12,"-")</f>
        <v>-</v>
      </c>
      <c r="G21" s="272"/>
      <c r="H21" s="272"/>
      <c r="I21" s="272"/>
      <c r="J21" s="272"/>
      <c r="K21" s="273"/>
      <c r="L21" s="7"/>
      <c r="M21" s="7"/>
      <c r="N21" s="7"/>
      <c r="O21" s="7"/>
      <c r="P21" s="7"/>
      <c r="Q21" s="7"/>
      <c r="R21" s="7"/>
      <c r="S21" s="7"/>
      <c r="T21" s="7"/>
      <c r="U21" s="7"/>
      <c r="V21" s="7"/>
      <c r="W21" s="7"/>
      <c r="X21" s="7"/>
      <c r="Y21" s="7"/>
      <c r="Z21" s="7"/>
      <c r="AA21" s="7"/>
      <c r="AB21" s="7"/>
      <c r="AC21" s="7"/>
    </row>
    <row r="22" spans="1:29" ht="17">
      <c r="A22" s="7"/>
      <c r="B22" s="297" t="s">
        <v>37</v>
      </c>
      <c r="C22" s="272"/>
      <c r="D22" s="296"/>
      <c r="E22" s="13" t="str">
        <f>IF('WELL | SDGs Alignment'!O10="A","X","-")</f>
        <v>-</v>
      </c>
      <c r="F22" s="271" t="str">
        <f>IF(E22="X",'Content Descriptions'!G13,"-")</f>
        <v>-</v>
      </c>
      <c r="G22" s="272"/>
      <c r="H22" s="272"/>
      <c r="I22" s="272"/>
      <c r="J22" s="272"/>
      <c r="K22" s="273"/>
      <c r="L22" s="7"/>
      <c r="M22" s="7"/>
      <c r="N22" s="7"/>
      <c r="O22" s="7"/>
      <c r="P22" s="7"/>
      <c r="Q22" s="7"/>
      <c r="R22" s="7"/>
      <c r="S22" s="7"/>
      <c r="T22" s="7"/>
      <c r="U22" s="7"/>
      <c r="V22" s="7"/>
      <c r="W22" s="7"/>
      <c r="X22" s="7"/>
      <c r="Y22" s="7"/>
      <c r="Z22" s="7"/>
      <c r="AA22" s="7"/>
      <c r="AB22" s="7"/>
      <c r="AC22" s="7"/>
    </row>
    <row r="23" spans="1:29" ht="15.75" customHeight="1">
      <c r="A23" s="7"/>
      <c r="B23" s="297" t="s">
        <v>38</v>
      </c>
      <c r="C23" s="272"/>
      <c r="D23" s="296"/>
      <c r="E23" s="13" t="str">
        <f>IF('WELL | SDGs Alignment'!P10="A","X","-")</f>
        <v>-</v>
      </c>
      <c r="F23" s="271" t="str">
        <f>IF(E23="X",'Content Descriptions'!G14,"-")</f>
        <v>-</v>
      </c>
      <c r="G23" s="272"/>
      <c r="H23" s="272"/>
      <c r="I23" s="272"/>
      <c r="J23" s="272"/>
      <c r="K23" s="273"/>
      <c r="L23" s="7"/>
      <c r="M23" s="7"/>
      <c r="N23" s="7"/>
      <c r="O23" s="7"/>
      <c r="P23" s="7"/>
      <c r="Q23" s="7"/>
      <c r="R23" s="7"/>
      <c r="S23" s="7"/>
      <c r="T23" s="7"/>
      <c r="U23" s="7"/>
      <c r="V23" s="7"/>
      <c r="W23" s="7"/>
      <c r="X23" s="7"/>
      <c r="Y23" s="7"/>
      <c r="Z23" s="7"/>
      <c r="AA23" s="7"/>
      <c r="AB23" s="7"/>
      <c r="AC23" s="7"/>
    </row>
    <row r="24" spans="1:29" ht="15.75" customHeight="1">
      <c r="A24" s="7"/>
      <c r="B24" s="297" t="s">
        <v>39</v>
      </c>
      <c r="C24" s="272"/>
      <c r="D24" s="296"/>
      <c r="E24" s="13" t="str">
        <f>IF('WELL | SDGs Alignment'!Q10="A","X","-")</f>
        <v>-</v>
      </c>
      <c r="F24" s="271" t="str">
        <f>IF(E24="X",'Content Descriptions'!G15,"-")</f>
        <v>-</v>
      </c>
      <c r="G24" s="272"/>
      <c r="H24" s="272"/>
      <c r="I24" s="272"/>
      <c r="J24" s="272"/>
      <c r="K24" s="273"/>
      <c r="L24" s="7"/>
      <c r="M24" s="7"/>
      <c r="N24" s="7"/>
      <c r="O24" s="7"/>
      <c r="P24" s="7"/>
      <c r="Q24" s="7"/>
      <c r="R24" s="7"/>
      <c r="S24" s="7"/>
      <c r="T24" s="7"/>
      <c r="U24" s="7"/>
      <c r="V24" s="7"/>
      <c r="W24" s="7"/>
      <c r="X24" s="7"/>
      <c r="Y24" s="7"/>
      <c r="Z24" s="7"/>
      <c r="AA24" s="7"/>
      <c r="AB24" s="7"/>
      <c r="AC24" s="7"/>
    </row>
    <row r="25" spans="1:29" ht="15.75" customHeight="1">
      <c r="A25" s="7"/>
      <c r="B25" s="297" t="s">
        <v>40</v>
      </c>
      <c r="C25" s="272"/>
      <c r="D25" s="296"/>
      <c r="E25" s="13" t="str">
        <f>IF('WELL | SDGs Alignment'!R10="A","X","-")</f>
        <v>-</v>
      </c>
      <c r="F25" s="271" t="str">
        <f>IF(E25="X",'Content Descriptions'!G16,"-")</f>
        <v>-</v>
      </c>
      <c r="G25" s="272"/>
      <c r="H25" s="272"/>
      <c r="I25" s="272"/>
      <c r="J25" s="272"/>
      <c r="K25" s="273"/>
      <c r="L25" s="7"/>
      <c r="M25" s="7"/>
      <c r="N25" s="7"/>
      <c r="O25" s="7"/>
      <c r="P25" s="7"/>
      <c r="Q25" s="7"/>
      <c r="R25" s="7"/>
      <c r="S25" s="7"/>
      <c r="T25" s="7"/>
      <c r="U25" s="7"/>
      <c r="V25" s="7"/>
      <c r="W25" s="7"/>
      <c r="X25" s="7"/>
      <c r="Y25" s="7"/>
      <c r="Z25" s="7"/>
      <c r="AA25" s="7"/>
      <c r="AB25" s="7"/>
      <c r="AC25" s="7"/>
    </row>
    <row r="26" spans="1:29" ht="15.75" customHeight="1">
      <c r="A26" s="7"/>
      <c r="B26" s="295" t="s">
        <v>41</v>
      </c>
      <c r="C26" s="272"/>
      <c r="D26" s="296"/>
      <c r="E26" s="13" t="str">
        <f>IF('WELL | SDGs Alignment'!S10="A","X","-")</f>
        <v>-</v>
      </c>
      <c r="F26" s="274" t="str">
        <f>IF(E26="X",'Content Descriptions'!G18,"-")</f>
        <v>-</v>
      </c>
      <c r="G26" s="272"/>
      <c r="H26" s="272"/>
      <c r="I26" s="272"/>
      <c r="J26" s="272"/>
      <c r="K26" s="273"/>
      <c r="L26" s="7"/>
      <c r="M26" s="7"/>
      <c r="N26" s="7"/>
      <c r="O26" s="7"/>
      <c r="P26" s="7"/>
      <c r="Q26" s="7"/>
      <c r="R26" s="7"/>
      <c r="S26" s="7"/>
      <c r="T26" s="7"/>
      <c r="U26" s="7"/>
      <c r="V26" s="7"/>
      <c r="W26" s="7"/>
      <c r="X26" s="7"/>
      <c r="Y26" s="7"/>
      <c r="Z26" s="7"/>
      <c r="AA26" s="7"/>
      <c r="AB26" s="7"/>
      <c r="AC26" s="7"/>
    </row>
    <row r="27" spans="1:29" ht="15.75" customHeight="1">
      <c r="A27" s="7"/>
      <c r="B27" s="297" t="s">
        <v>42</v>
      </c>
      <c r="C27" s="272"/>
      <c r="D27" s="296"/>
      <c r="E27" s="13" t="str">
        <f>IF('WELL | SDGs Alignment'!T10="A","X","-")</f>
        <v>-</v>
      </c>
      <c r="F27" s="271" t="str">
        <f>IF(E27="X",'Content Descriptions'!G18,"-")</f>
        <v>-</v>
      </c>
      <c r="G27" s="272"/>
      <c r="H27" s="272"/>
      <c r="I27" s="272"/>
      <c r="J27" s="272"/>
      <c r="K27" s="273"/>
      <c r="L27" s="7"/>
      <c r="M27" s="7"/>
      <c r="N27" s="7"/>
      <c r="O27" s="7"/>
      <c r="P27" s="7"/>
      <c r="Q27" s="7"/>
      <c r="R27" s="7"/>
      <c r="S27" s="7"/>
      <c r="T27" s="7"/>
      <c r="U27" s="7"/>
      <c r="V27" s="7"/>
      <c r="W27" s="7"/>
      <c r="X27" s="7"/>
      <c r="Y27" s="7"/>
      <c r="Z27" s="7"/>
      <c r="AA27" s="7"/>
      <c r="AB27" s="7"/>
      <c r="AC27" s="7"/>
    </row>
    <row r="28" spans="1:29" ht="15.75" customHeight="1">
      <c r="A28" s="7"/>
      <c r="B28" s="297" t="s">
        <v>43</v>
      </c>
      <c r="C28" s="272"/>
      <c r="D28" s="296"/>
      <c r="E28" s="13" t="str">
        <f>IF('WELL | SDGs Alignment'!U10="A","X","-")</f>
        <v>-</v>
      </c>
      <c r="F28" s="271" t="str">
        <f>IF(E28="X",'Content Descriptions'!G19,"-")</f>
        <v>-</v>
      </c>
      <c r="G28" s="272"/>
      <c r="H28" s="272"/>
      <c r="I28" s="272"/>
      <c r="J28" s="272"/>
      <c r="K28" s="273"/>
      <c r="L28" s="7"/>
      <c r="M28" s="7"/>
      <c r="N28" s="7"/>
      <c r="O28" s="7"/>
      <c r="P28" s="7"/>
      <c r="Q28" s="7"/>
      <c r="R28" s="7"/>
      <c r="S28" s="7"/>
      <c r="T28" s="7"/>
      <c r="U28" s="7"/>
      <c r="V28" s="7"/>
      <c r="W28" s="7"/>
      <c r="X28" s="7"/>
      <c r="Y28" s="7"/>
      <c r="Z28" s="7"/>
      <c r="AA28" s="7"/>
      <c r="AB28" s="7"/>
      <c r="AC28" s="7"/>
    </row>
    <row r="29" spans="1:29" ht="15.75" customHeight="1">
      <c r="A29" s="7"/>
      <c r="B29" s="298" t="s">
        <v>44</v>
      </c>
      <c r="C29" s="299"/>
      <c r="D29" s="300"/>
      <c r="E29" s="17" t="str">
        <f>IF('WELL | SDGs Alignment'!V10="A","X","-")</f>
        <v>-</v>
      </c>
      <c r="F29" s="271" t="str">
        <f>IF(E29="X",'Content Descriptions'!G20,"-")</f>
        <v>-</v>
      </c>
      <c r="G29" s="272"/>
      <c r="H29" s="272"/>
      <c r="I29" s="272"/>
      <c r="J29" s="272"/>
      <c r="K29" s="273"/>
      <c r="L29" s="7"/>
      <c r="M29" s="7"/>
      <c r="N29" s="7"/>
      <c r="O29" s="7"/>
      <c r="P29" s="7"/>
      <c r="Q29" s="7"/>
      <c r="R29" s="7"/>
      <c r="S29" s="7"/>
      <c r="T29" s="7"/>
      <c r="U29" s="7"/>
      <c r="V29" s="7"/>
      <c r="W29" s="7"/>
      <c r="X29" s="7"/>
      <c r="Y29" s="7"/>
      <c r="Z29" s="7"/>
      <c r="AA29" s="7"/>
      <c r="AB29" s="7"/>
      <c r="AC29" s="7"/>
    </row>
    <row r="30" spans="1:29" ht="27" customHeight="1">
      <c r="A30" s="7"/>
      <c r="B30" s="18" t="s">
        <v>45</v>
      </c>
      <c r="C30" s="9"/>
      <c r="D30" s="7"/>
      <c r="E30" s="7"/>
      <c r="F30" s="7"/>
      <c r="G30" s="7"/>
      <c r="H30" s="7"/>
      <c r="I30" s="12"/>
      <c r="J30" s="12"/>
      <c r="K30" s="14"/>
      <c r="L30" s="7"/>
      <c r="M30" s="7"/>
      <c r="N30" s="7"/>
      <c r="O30" s="7"/>
      <c r="P30" s="7"/>
      <c r="Q30" s="7"/>
      <c r="R30" s="7"/>
      <c r="S30" s="7"/>
      <c r="T30" s="7"/>
      <c r="U30" s="7"/>
      <c r="V30" s="7"/>
      <c r="W30" s="7"/>
      <c r="X30" s="7"/>
      <c r="Y30" s="7"/>
      <c r="Z30" s="7"/>
      <c r="AA30" s="7"/>
      <c r="AB30" s="7"/>
      <c r="AC30" s="7"/>
    </row>
    <row r="31" spans="1:29" ht="27" customHeight="1">
      <c r="A31" s="7"/>
      <c r="B31" s="18"/>
      <c r="C31" s="9"/>
      <c r="D31" s="7"/>
      <c r="E31" s="7"/>
      <c r="F31" s="7"/>
      <c r="G31" s="7"/>
      <c r="H31" s="7"/>
      <c r="I31" s="12"/>
      <c r="J31" s="12"/>
      <c r="K31" s="14"/>
      <c r="L31" s="7"/>
      <c r="M31" s="7"/>
      <c r="N31" s="7"/>
      <c r="O31" s="7"/>
      <c r="P31" s="7"/>
      <c r="Q31" s="7"/>
      <c r="R31" s="7"/>
      <c r="S31" s="7"/>
      <c r="T31" s="7"/>
      <c r="U31" s="7"/>
      <c r="V31" s="7"/>
      <c r="W31" s="7"/>
      <c r="X31" s="7"/>
      <c r="Y31" s="7"/>
      <c r="Z31" s="7"/>
      <c r="AA31" s="7"/>
      <c r="AB31" s="7"/>
      <c r="AC31" s="7"/>
    </row>
    <row r="32" spans="1:29" ht="15" customHeight="1">
      <c r="A32" s="7"/>
      <c r="B32" s="322" t="s">
        <v>46</v>
      </c>
      <c r="C32" s="307"/>
      <c r="D32" s="307"/>
      <c r="E32" s="307"/>
      <c r="F32" s="307"/>
      <c r="G32" s="307"/>
      <c r="H32" s="307"/>
      <c r="I32" s="307"/>
      <c r="J32" s="307"/>
      <c r="K32" s="308"/>
      <c r="L32" s="7"/>
      <c r="M32" s="7"/>
      <c r="N32" s="7"/>
      <c r="O32" s="7"/>
      <c r="P32" s="7"/>
      <c r="Q32" s="7"/>
      <c r="R32" s="7"/>
      <c r="S32" s="7"/>
      <c r="T32" s="7"/>
      <c r="U32" s="7"/>
      <c r="V32" s="7"/>
      <c r="W32" s="7"/>
      <c r="X32" s="7"/>
      <c r="Y32" s="7"/>
      <c r="Z32" s="7"/>
      <c r="AA32" s="7"/>
      <c r="AB32" s="7"/>
      <c r="AC32" s="7"/>
    </row>
    <row r="33" spans="1:29" ht="15" customHeight="1">
      <c r="A33" s="7"/>
      <c r="B33" s="304" t="s">
        <v>47</v>
      </c>
      <c r="C33" s="279"/>
      <c r="D33" s="279"/>
      <c r="E33" s="279"/>
      <c r="F33" s="279"/>
      <c r="G33" s="279"/>
      <c r="H33" s="279"/>
      <c r="I33" s="279"/>
      <c r="J33" s="279"/>
      <c r="K33" s="305"/>
      <c r="L33" s="7"/>
      <c r="M33" s="7"/>
      <c r="N33" s="7"/>
      <c r="O33" s="7"/>
      <c r="P33" s="7"/>
      <c r="Q33" s="7"/>
      <c r="R33" s="7"/>
      <c r="S33" s="7"/>
      <c r="T33" s="7"/>
      <c r="U33" s="7"/>
      <c r="V33" s="7"/>
      <c r="W33" s="7"/>
      <c r="X33" s="7"/>
      <c r="Y33" s="7"/>
      <c r="Z33" s="7"/>
      <c r="AA33" s="7"/>
      <c r="AB33" s="7"/>
      <c r="AC33" s="7"/>
    </row>
    <row r="34" spans="1:29" ht="6.75" customHeight="1">
      <c r="A34" s="7"/>
      <c r="B34" s="19"/>
      <c r="C34" s="12"/>
      <c r="D34" s="12"/>
      <c r="E34" s="12"/>
      <c r="F34" s="12"/>
      <c r="G34" s="12"/>
      <c r="H34" s="12"/>
      <c r="I34" s="12"/>
      <c r="J34" s="12"/>
      <c r="K34" s="14"/>
      <c r="L34" s="7"/>
      <c r="M34" s="7"/>
      <c r="N34" s="7"/>
      <c r="O34" s="7"/>
      <c r="P34" s="7"/>
      <c r="Q34" s="7"/>
      <c r="R34" s="7"/>
      <c r="S34" s="7"/>
      <c r="T34" s="7"/>
      <c r="U34" s="7"/>
      <c r="V34" s="7"/>
      <c r="W34" s="7"/>
      <c r="X34" s="7"/>
      <c r="Y34" s="7"/>
      <c r="Z34" s="7"/>
      <c r="AA34" s="7"/>
      <c r="AB34" s="7"/>
      <c r="AC34" s="7"/>
    </row>
    <row r="35" spans="1:29" ht="15.75" customHeight="1">
      <c r="A35" s="7"/>
      <c r="B35" s="287" t="str">
        <f>'WELL | SDGs Alignment'!AA3</f>
        <v>-</v>
      </c>
      <c r="C35" s="288"/>
      <c r="D35" s="288"/>
      <c r="E35" s="289"/>
      <c r="F35" s="287" t="str">
        <f>'WELL | SDGs Alignment'!AA4</f>
        <v>-</v>
      </c>
      <c r="G35" s="288"/>
      <c r="H35" s="289"/>
      <c r="I35" s="287" t="str">
        <f>'WELL | SDGs Alignment'!AA5</f>
        <v>-</v>
      </c>
      <c r="J35" s="288"/>
      <c r="K35" s="289"/>
      <c r="L35" s="7"/>
      <c r="M35" s="7"/>
      <c r="N35" s="7"/>
      <c r="O35" s="7"/>
      <c r="P35" s="7"/>
      <c r="Q35" s="7"/>
      <c r="R35" s="7"/>
      <c r="S35" s="7"/>
      <c r="T35" s="7"/>
      <c r="U35" s="7"/>
      <c r="V35" s="7"/>
      <c r="W35" s="7"/>
      <c r="X35" s="7"/>
      <c r="Y35" s="7"/>
      <c r="Z35" s="7"/>
      <c r="AA35" s="7"/>
      <c r="AB35" s="7"/>
      <c r="AC35" s="7"/>
    </row>
    <row r="36" spans="1:29" ht="33.75" customHeight="1">
      <c r="A36" s="7"/>
      <c r="B36" s="290" t="str">
        <f>IF(B35="-","-",VLOOKUP(B35,B13:K29,5,FALSE))</f>
        <v>-</v>
      </c>
      <c r="C36" s="291"/>
      <c r="D36" s="291"/>
      <c r="E36" s="292"/>
      <c r="F36" s="290" t="str">
        <f>IF(F35="-","-",VLOOKUP(F35,B13:K29,5,FALSE))</f>
        <v>-</v>
      </c>
      <c r="G36" s="293"/>
      <c r="H36" s="294"/>
      <c r="I36" s="290" t="str">
        <f>IF(I35="-","-",VLOOKUP(I35,B13:K29,5,FALSE))</f>
        <v>-</v>
      </c>
      <c r="J36" s="293"/>
      <c r="K36" s="294"/>
      <c r="L36" s="7"/>
      <c r="M36" s="7"/>
      <c r="N36" s="7"/>
      <c r="O36" s="7"/>
      <c r="P36" s="7"/>
      <c r="Q36" s="7"/>
      <c r="R36" s="7"/>
      <c r="S36" s="7"/>
      <c r="T36" s="7"/>
      <c r="U36" s="7"/>
      <c r="V36" s="7"/>
      <c r="W36" s="7"/>
      <c r="X36" s="7"/>
      <c r="Y36" s="7"/>
      <c r="Z36" s="7"/>
      <c r="AA36" s="7"/>
      <c r="AB36" s="7"/>
      <c r="AC36" s="7"/>
    </row>
    <row r="37" spans="1:29" ht="15.75" customHeight="1">
      <c r="A37" s="7"/>
      <c r="B37" s="319" t="s">
        <v>48</v>
      </c>
      <c r="C37" s="279"/>
      <c r="D37" s="282">
        <f>'WELL | SDGs Alignment'!AB3</f>
        <v>0</v>
      </c>
      <c r="E37" s="321" t="s">
        <v>49</v>
      </c>
      <c r="F37" s="280" t="s">
        <v>48</v>
      </c>
      <c r="G37" s="282">
        <f>'WELL | SDGs Alignment'!AB4</f>
        <v>0</v>
      </c>
      <c r="H37" s="321" t="s">
        <v>49</v>
      </c>
      <c r="I37" s="280" t="s">
        <v>48</v>
      </c>
      <c r="J37" s="282">
        <f>'WELL | SDGs Alignment'!AB5</f>
        <v>0</v>
      </c>
      <c r="K37" s="321" t="s">
        <v>49</v>
      </c>
      <c r="L37" s="7"/>
      <c r="M37" s="7"/>
      <c r="N37" s="7"/>
      <c r="O37" s="7"/>
      <c r="P37" s="7"/>
      <c r="Q37" s="7"/>
      <c r="R37" s="7"/>
      <c r="S37" s="7"/>
      <c r="T37" s="7"/>
      <c r="U37" s="7"/>
      <c r="V37" s="7"/>
      <c r="W37" s="7"/>
      <c r="X37" s="7"/>
      <c r="Y37" s="7"/>
      <c r="Z37" s="7"/>
      <c r="AA37" s="7"/>
      <c r="AB37" s="7"/>
      <c r="AC37" s="7"/>
    </row>
    <row r="38" spans="1:29" ht="46.5" customHeight="1">
      <c r="A38" s="7"/>
      <c r="B38" s="320"/>
      <c r="C38" s="279"/>
      <c r="D38" s="283"/>
      <c r="E38" s="305"/>
      <c r="F38" s="281"/>
      <c r="G38" s="283"/>
      <c r="H38" s="305"/>
      <c r="I38" s="281"/>
      <c r="J38" s="283"/>
      <c r="K38" s="305"/>
      <c r="L38" s="7"/>
      <c r="M38" s="7"/>
      <c r="N38" s="7"/>
      <c r="O38" s="7"/>
      <c r="P38" s="7"/>
      <c r="Q38" s="7"/>
      <c r="R38" s="7"/>
      <c r="S38" s="7"/>
      <c r="T38" s="7"/>
      <c r="U38" s="7"/>
      <c r="V38" s="7"/>
      <c r="W38" s="7"/>
      <c r="X38" s="7"/>
      <c r="Y38" s="7"/>
      <c r="Z38" s="7"/>
      <c r="AA38" s="7"/>
      <c r="AB38" s="7"/>
      <c r="AC38" s="7"/>
    </row>
    <row r="39" spans="1:29" ht="15.75" customHeight="1">
      <c r="A39" s="7"/>
      <c r="B39" s="21"/>
      <c r="C39" s="1"/>
      <c r="D39" s="1"/>
      <c r="E39" s="22"/>
      <c r="F39" s="21"/>
      <c r="G39" s="1"/>
      <c r="H39" s="22"/>
      <c r="I39" s="21"/>
      <c r="J39" s="1"/>
      <c r="K39" s="22"/>
      <c r="L39" s="7"/>
      <c r="M39" s="7"/>
      <c r="N39" s="7"/>
      <c r="O39" s="7"/>
      <c r="P39" s="7"/>
      <c r="Q39" s="7"/>
      <c r="R39" s="7"/>
      <c r="S39" s="7"/>
      <c r="T39" s="7"/>
      <c r="U39" s="7"/>
      <c r="V39" s="7"/>
      <c r="W39" s="7"/>
      <c r="X39" s="7"/>
      <c r="Y39" s="7"/>
      <c r="Z39" s="7"/>
      <c r="AA39" s="7"/>
      <c r="AB39" s="7"/>
      <c r="AC39" s="7"/>
    </row>
    <row r="40" spans="1:29" ht="61.5" customHeight="1">
      <c r="A40" s="7"/>
      <c r="B40" s="20" t="s">
        <v>50</v>
      </c>
      <c r="C40" s="284" t="str">
        <f>B35</f>
        <v>-</v>
      </c>
      <c r="D40" s="277"/>
      <c r="E40" s="23" t="s">
        <v>51</v>
      </c>
      <c r="F40" s="20" t="s">
        <v>50</v>
      </c>
      <c r="G40" s="24" t="str">
        <f>F35</f>
        <v>-</v>
      </c>
      <c r="H40" s="23" t="s">
        <v>51</v>
      </c>
      <c r="I40" s="20" t="s">
        <v>50</v>
      </c>
      <c r="J40" s="24" t="str">
        <f>I35</f>
        <v>-</v>
      </c>
      <c r="K40" s="23" t="s">
        <v>51</v>
      </c>
      <c r="L40" s="7"/>
      <c r="M40" s="7"/>
      <c r="N40" s="7"/>
      <c r="O40" s="7"/>
      <c r="P40" s="7"/>
      <c r="Q40" s="7"/>
      <c r="R40" s="7"/>
      <c r="S40" s="7"/>
      <c r="T40" s="7"/>
      <c r="U40" s="7"/>
      <c r="V40" s="7"/>
      <c r="W40" s="7"/>
      <c r="X40" s="7"/>
      <c r="Y40" s="7"/>
      <c r="Z40" s="7"/>
      <c r="AA40" s="7"/>
      <c r="AB40" s="7"/>
      <c r="AC40" s="7"/>
    </row>
    <row r="41" spans="1:29" ht="15.75" customHeight="1">
      <c r="A41" s="7"/>
      <c r="B41" s="25"/>
      <c r="C41" s="1"/>
      <c r="D41" s="1"/>
      <c r="E41" s="22"/>
      <c r="F41" s="21"/>
      <c r="G41" s="1"/>
      <c r="H41" s="22"/>
      <c r="I41" s="21"/>
      <c r="J41" s="1"/>
      <c r="K41" s="22"/>
      <c r="L41" s="7"/>
      <c r="M41" s="7"/>
      <c r="N41" s="7"/>
      <c r="O41" s="7"/>
      <c r="P41" s="7"/>
      <c r="Q41" s="7"/>
      <c r="R41" s="7"/>
      <c r="S41" s="7"/>
      <c r="T41" s="7"/>
      <c r="U41" s="7"/>
      <c r="V41" s="7"/>
      <c r="W41" s="7"/>
      <c r="X41" s="7"/>
      <c r="Y41" s="7"/>
      <c r="Z41" s="7"/>
      <c r="AA41" s="7"/>
      <c r="AB41" s="7"/>
      <c r="AC41" s="7"/>
    </row>
    <row r="42" spans="1:29" ht="214.5" customHeight="1">
      <c r="A42" s="7"/>
      <c r="B42" s="285" t="str">
        <f>IF(C40="-","-",VLOOKUP(C40,'Content Descriptions'!F4:H20,3,FALSE))</f>
        <v>-</v>
      </c>
      <c r="C42" s="276"/>
      <c r="D42" s="276"/>
      <c r="E42" s="277"/>
      <c r="F42" s="285" t="str">
        <f>IF(G40="-","-",VLOOKUP(G40,'Content Descriptions'!F4:H20,3,FALSE))</f>
        <v>-</v>
      </c>
      <c r="G42" s="276"/>
      <c r="H42" s="277"/>
      <c r="I42" s="285" t="str">
        <f>IF(J40="-","-",VLOOKUP(J40,'Content Descriptions'!F4:H20,3,FALSE))</f>
        <v>-</v>
      </c>
      <c r="J42" s="276"/>
      <c r="K42" s="277"/>
      <c r="L42" s="7"/>
      <c r="M42" s="7"/>
      <c r="N42" s="7"/>
      <c r="O42" s="7"/>
      <c r="P42" s="7"/>
      <c r="Q42" s="7"/>
      <c r="R42" s="7"/>
      <c r="S42" s="7"/>
      <c r="T42" s="7"/>
      <c r="U42" s="7"/>
      <c r="V42" s="7"/>
      <c r="W42" s="7"/>
      <c r="X42" s="7"/>
      <c r="Y42" s="7"/>
      <c r="Z42" s="7"/>
      <c r="AA42" s="7"/>
      <c r="AB42" s="7"/>
      <c r="AC42" s="7"/>
    </row>
    <row r="43" spans="1:29" ht="21.75" customHeight="1">
      <c r="A43" s="7"/>
      <c r="B43" s="286" t="s">
        <v>52</v>
      </c>
      <c r="C43" s="276"/>
      <c r="D43" s="276"/>
      <c r="E43" s="276"/>
      <c r="F43" s="26" t="s">
        <v>17</v>
      </c>
      <c r="G43" s="275" t="s">
        <v>53</v>
      </c>
      <c r="H43" s="276"/>
      <c r="I43" s="276"/>
      <c r="J43" s="276"/>
      <c r="K43" s="277"/>
      <c r="L43" s="7"/>
      <c r="M43" s="7"/>
      <c r="N43" s="7"/>
      <c r="O43" s="7"/>
      <c r="P43" s="7"/>
      <c r="Q43" s="7"/>
      <c r="R43" s="7"/>
      <c r="S43" s="7"/>
      <c r="T43" s="7"/>
      <c r="U43" s="7"/>
      <c r="V43" s="7"/>
      <c r="W43" s="7"/>
      <c r="X43" s="7"/>
      <c r="Y43" s="7"/>
      <c r="Z43" s="7"/>
      <c r="AA43" s="7"/>
      <c r="AB43" s="7"/>
      <c r="AC43" s="7"/>
    </row>
    <row r="44" spans="1:29" ht="15.75" customHeight="1">
      <c r="A44" s="7"/>
      <c r="B44" s="1"/>
      <c r="C44" s="1"/>
      <c r="D44" s="1"/>
      <c r="E44" s="1"/>
      <c r="F44" s="1"/>
      <c r="G44" s="1"/>
      <c r="H44" s="1"/>
      <c r="I44" s="1"/>
      <c r="J44" s="1"/>
      <c r="K44" s="1"/>
      <c r="L44" s="7"/>
      <c r="M44" s="7"/>
      <c r="N44" s="7"/>
      <c r="O44" s="7"/>
      <c r="P44" s="7"/>
      <c r="Q44" s="7"/>
      <c r="R44" s="7"/>
      <c r="S44" s="7"/>
      <c r="T44" s="7"/>
      <c r="U44" s="7"/>
      <c r="V44" s="7"/>
      <c r="W44" s="7"/>
      <c r="X44" s="7"/>
      <c r="Y44" s="7"/>
      <c r="Z44" s="7"/>
      <c r="AA44" s="7"/>
      <c r="AB44" s="7"/>
      <c r="AC44" s="7"/>
    </row>
    <row r="45" spans="1:29" ht="15.75" customHeight="1">
      <c r="A45" s="7"/>
      <c r="B45" s="278"/>
      <c r="C45" s="279"/>
      <c r="D45" s="279"/>
      <c r="E45" s="279"/>
      <c r="F45" s="279"/>
      <c r="G45" s="279"/>
      <c r="H45" s="279"/>
      <c r="I45" s="279"/>
      <c r="J45" s="279"/>
      <c r="K45" s="279"/>
      <c r="L45" s="7"/>
      <c r="M45" s="7"/>
      <c r="N45" s="7"/>
      <c r="O45" s="7"/>
      <c r="P45" s="7"/>
      <c r="Q45" s="7"/>
      <c r="R45" s="7"/>
      <c r="S45" s="7"/>
      <c r="T45" s="7"/>
      <c r="U45" s="7"/>
      <c r="V45" s="7"/>
      <c r="W45" s="7"/>
      <c r="X45" s="7"/>
      <c r="Y45" s="7"/>
      <c r="Z45" s="7"/>
      <c r="AA45" s="7"/>
      <c r="AB45" s="7"/>
      <c r="AC45" s="7"/>
    </row>
    <row r="46" spans="1:29" ht="15.75" customHeight="1">
      <c r="A46" s="7"/>
      <c r="B46" s="1"/>
      <c r="C46" s="1"/>
      <c r="D46" s="1"/>
      <c r="E46" s="1"/>
      <c r="F46" s="1"/>
      <c r="G46" s="1"/>
      <c r="H46" s="1"/>
      <c r="I46" s="1"/>
      <c r="J46" s="1"/>
      <c r="K46" s="1"/>
      <c r="L46" s="7"/>
      <c r="M46" s="7"/>
      <c r="N46" s="7"/>
      <c r="O46" s="7"/>
      <c r="P46" s="7"/>
      <c r="Q46" s="7"/>
      <c r="R46" s="7"/>
      <c r="S46" s="7"/>
      <c r="T46" s="7"/>
      <c r="U46" s="7"/>
      <c r="V46" s="7"/>
      <c r="W46" s="7"/>
      <c r="X46" s="7"/>
      <c r="Y46" s="7"/>
      <c r="Z46" s="7"/>
      <c r="AA46" s="7"/>
      <c r="AB46" s="7"/>
      <c r="AC46" s="7"/>
    </row>
    <row r="47" spans="1:29" ht="15.75" customHeight="1">
      <c r="A47" s="7"/>
      <c r="B47" s="1"/>
      <c r="C47" s="1"/>
      <c r="D47" s="1"/>
      <c r="E47" s="1"/>
      <c r="F47" s="1"/>
      <c r="G47" s="1"/>
      <c r="H47" s="1"/>
      <c r="I47" s="1"/>
      <c r="J47" s="1"/>
      <c r="K47" s="1"/>
      <c r="L47" s="7"/>
      <c r="M47" s="7"/>
      <c r="N47" s="7"/>
      <c r="O47" s="7"/>
      <c r="P47" s="7"/>
      <c r="Q47" s="7"/>
      <c r="R47" s="7"/>
      <c r="S47" s="7"/>
      <c r="T47" s="7"/>
      <c r="U47" s="7"/>
      <c r="V47" s="7"/>
      <c r="W47" s="7"/>
      <c r="X47" s="7"/>
      <c r="Y47" s="7"/>
      <c r="Z47" s="7"/>
      <c r="AA47" s="7"/>
      <c r="AB47" s="7"/>
      <c r="AC47" s="7"/>
    </row>
    <row r="48" spans="1:29" ht="15.75" customHeight="1">
      <c r="A48" s="7"/>
      <c r="B48" s="1"/>
      <c r="C48" s="1"/>
      <c r="D48" s="1"/>
      <c r="E48" s="1"/>
      <c r="F48" s="1"/>
      <c r="G48" s="1"/>
      <c r="H48" s="1"/>
      <c r="I48" s="1"/>
      <c r="J48" s="1"/>
      <c r="K48" s="1"/>
      <c r="L48" s="7"/>
      <c r="M48" s="7"/>
      <c r="N48" s="7"/>
      <c r="O48" s="7"/>
      <c r="P48" s="7"/>
      <c r="Q48" s="7"/>
      <c r="R48" s="7"/>
      <c r="S48" s="7"/>
      <c r="T48" s="7"/>
      <c r="U48" s="7"/>
      <c r="V48" s="7"/>
      <c r="W48" s="7"/>
      <c r="X48" s="7"/>
      <c r="Y48" s="7"/>
      <c r="Z48" s="7"/>
      <c r="AA48" s="7"/>
      <c r="AB48" s="7"/>
      <c r="AC48" s="7"/>
    </row>
    <row r="49" spans="1:29" ht="15.75" customHeight="1">
      <c r="A49" s="7"/>
      <c r="B49" s="1"/>
      <c r="C49" s="1"/>
      <c r="D49" s="1"/>
      <c r="E49" s="1"/>
      <c r="F49" s="1"/>
      <c r="G49" s="1"/>
      <c r="H49" s="1"/>
      <c r="I49" s="1"/>
      <c r="J49" s="1"/>
      <c r="K49" s="1"/>
      <c r="L49" s="7"/>
      <c r="M49" s="7"/>
      <c r="N49" s="7"/>
      <c r="O49" s="7"/>
      <c r="P49" s="7"/>
      <c r="Q49" s="7"/>
      <c r="R49" s="7"/>
      <c r="S49" s="7"/>
      <c r="T49" s="7"/>
      <c r="U49" s="7"/>
      <c r="V49" s="7"/>
      <c r="W49" s="7"/>
      <c r="X49" s="7"/>
      <c r="Y49" s="7"/>
      <c r="Z49" s="7"/>
      <c r="AA49" s="7"/>
      <c r="AB49" s="7"/>
      <c r="AC49" s="7"/>
    </row>
    <row r="50" spans="1:29" ht="15.75" customHeight="1">
      <c r="A50" s="7"/>
      <c r="B50" s="1"/>
      <c r="C50" s="1"/>
      <c r="D50" s="1"/>
      <c r="E50" s="1"/>
      <c r="F50" s="1"/>
      <c r="G50" s="1"/>
      <c r="H50" s="1"/>
      <c r="I50" s="1"/>
      <c r="J50" s="1"/>
      <c r="K50" s="1"/>
      <c r="L50" s="7"/>
      <c r="M50" s="7"/>
      <c r="N50" s="7"/>
      <c r="O50" s="7"/>
      <c r="P50" s="7"/>
      <c r="Q50" s="7"/>
      <c r="R50" s="7"/>
      <c r="S50" s="7"/>
      <c r="T50" s="7"/>
      <c r="U50" s="7"/>
      <c r="V50" s="7"/>
      <c r="W50" s="7"/>
      <c r="X50" s="7"/>
      <c r="Y50" s="7"/>
      <c r="Z50" s="7"/>
      <c r="AA50" s="7"/>
      <c r="AB50" s="7"/>
      <c r="AC50" s="7"/>
    </row>
    <row r="51" spans="1:29" ht="15.75" customHeight="1">
      <c r="A51" s="7"/>
      <c r="B51" s="1"/>
      <c r="C51" s="1"/>
      <c r="D51" s="1"/>
      <c r="E51" s="1"/>
      <c r="F51" s="1"/>
      <c r="G51" s="1"/>
      <c r="H51" s="1"/>
      <c r="I51" s="1"/>
      <c r="J51" s="1"/>
      <c r="K51" s="1"/>
      <c r="L51" s="7"/>
      <c r="M51" s="7"/>
      <c r="N51" s="7"/>
      <c r="O51" s="7"/>
      <c r="P51" s="7"/>
      <c r="Q51" s="7"/>
      <c r="R51" s="7"/>
      <c r="S51" s="7"/>
      <c r="T51" s="7"/>
      <c r="U51" s="7"/>
      <c r="V51" s="7"/>
      <c r="W51" s="7"/>
      <c r="X51" s="7"/>
      <c r="Y51" s="7"/>
      <c r="Z51" s="7"/>
      <c r="AA51" s="7"/>
      <c r="AB51" s="7"/>
      <c r="AC51" s="7"/>
    </row>
    <row r="52" spans="1:29" ht="15.75" customHeight="1">
      <c r="A52" s="7"/>
      <c r="B52" s="1"/>
      <c r="C52" s="1"/>
      <c r="D52" s="1"/>
      <c r="E52" s="1"/>
      <c r="F52" s="1"/>
      <c r="G52" s="1"/>
      <c r="H52" s="1"/>
      <c r="I52" s="1"/>
      <c r="J52" s="1"/>
      <c r="K52" s="1"/>
      <c r="L52" s="7"/>
      <c r="M52" s="7"/>
      <c r="N52" s="7"/>
      <c r="O52" s="7"/>
      <c r="P52" s="7"/>
      <c r="Q52" s="7"/>
      <c r="R52" s="7"/>
      <c r="S52" s="7"/>
      <c r="T52" s="7"/>
      <c r="U52" s="7"/>
      <c r="V52" s="7"/>
      <c r="W52" s="7"/>
      <c r="X52" s="7"/>
      <c r="Y52" s="7"/>
      <c r="Z52" s="7"/>
      <c r="AA52" s="7"/>
      <c r="AB52" s="7"/>
      <c r="AC52" s="7"/>
    </row>
    <row r="53" spans="1:29" ht="15.75" customHeight="1">
      <c r="A53" s="7"/>
      <c r="B53" s="1"/>
      <c r="C53" s="1"/>
      <c r="D53" s="1"/>
      <c r="E53" s="1"/>
      <c r="F53" s="1"/>
      <c r="G53" s="1"/>
      <c r="H53" s="1"/>
      <c r="I53" s="1"/>
      <c r="J53" s="1"/>
      <c r="K53" s="1"/>
      <c r="L53" s="7"/>
      <c r="M53" s="7"/>
      <c r="N53" s="7"/>
      <c r="O53" s="7"/>
      <c r="P53" s="7"/>
      <c r="Q53" s="7"/>
      <c r="R53" s="7"/>
      <c r="S53" s="7"/>
      <c r="T53" s="7"/>
      <c r="U53" s="7"/>
      <c r="V53" s="7"/>
      <c r="W53" s="7"/>
      <c r="X53" s="7"/>
      <c r="Y53" s="7"/>
      <c r="Z53" s="7"/>
      <c r="AA53" s="7"/>
      <c r="AB53" s="7"/>
      <c r="AC53" s="7"/>
    </row>
    <row r="54" spans="1:29" ht="15.75" customHeight="1">
      <c r="A54" s="7"/>
      <c r="B54" s="1"/>
      <c r="C54" s="1"/>
      <c r="D54" s="1"/>
      <c r="E54" s="1"/>
      <c r="F54" s="1"/>
      <c r="G54" s="1"/>
      <c r="H54" s="1"/>
      <c r="I54" s="1"/>
      <c r="J54" s="1"/>
      <c r="K54" s="1"/>
      <c r="L54" s="7"/>
      <c r="M54" s="7"/>
      <c r="N54" s="7"/>
      <c r="O54" s="7"/>
      <c r="P54" s="7"/>
      <c r="Q54" s="7"/>
      <c r="R54" s="7"/>
      <c r="S54" s="7"/>
      <c r="T54" s="7"/>
      <c r="U54" s="7"/>
      <c r="V54" s="7"/>
      <c r="W54" s="7"/>
      <c r="X54" s="7"/>
      <c r="Y54" s="7"/>
      <c r="Z54" s="7"/>
      <c r="AA54" s="7"/>
      <c r="AB54" s="7"/>
      <c r="AC54" s="7"/>
    </row>
    <row r="55" spans="1:29" ht="15.75" customHeight="1">
      <c r="A55" s="7"/>
      <c r="B55" s="1"/>
      <c r="C55" s="1"/>
      <c r="D55" s="1"/>
      <c r="E55" s="1"/>
      <c r="F55" s="1"/>
      <c r="G55" s="1"/>
      <c r="H55" s="1"/>
      <c r="I55" s="1"/>
      <c r="J55" s="1"/>
      <c r="K55" s="1"/>
      <c r="L55" s="7"/>
      <c r="M55" s="7"/>
      <c r="N55" s="7"/>
      <c r="O55" s="7"/>
      <c r="P55" s="7"/>
      <c r="Q55" s="7"/>
      <c r="R55" s="7"/>
      <c r="S55" s="7"/>
      <c r="T55" s="7"/>
      <c r="U55" s="7"/>
      <c r="V55" s="7"/>
      <c r="W55" s="7"/>
      <c r="X55" s="7"/>
      <c r="Y55" s="7"/>
      <c r="Z55" s="7"/>
      <c r="AA55" s="7"/>
      <c r="AB55" s="7"/>
      <c r="AC55" s="7"/>
    </row>
    <row r="56" spans="1:29" ht="15.75" customHeight="1">
      <c r="A56" s="7"/>
      <c r="B56" s="1"/>
      <c r="C56" s="1"/>
      <c r="D56" s="1"/>
      <c r="E56" s="1"/>
      <c r="F56" s="1"/>
      <c r="G56" s="1"/>
      <c r="H56" s="1"/>
      <c r="I56" s="1"/>
      <c r="J56" s="1"/>
      <c r="K56" s="1"/>
      <c r="L56" s="7"/>
      <c r="M56" s="7"/>
      <c r="N56" s="7"/>
      <c r="O56" s="7"/>
      <c r="P56" s="7"/>
      <c r="Q56" s="7"/>
      <c r="R56" s="7"/>
      <c r="S56" s="7"/>
      <c r="T56" s="7"/>
      <c r="U56" s="7"/>
      <c r="V56" s="7"/>
      <c r="W56" s="7"/>
      <c r="X56" s="7"/>
      <c r="Y56" s="7"/>
      <c r="Z56" s="7"/>
      <c r="AA56" s="7"/>
      <c r="AB56" s="7"/>
      <c r="AC56" s="7"/>
    </row>
    <row r="57" spans="1:29" ht="15.75" customHeight="1">
      <c r="A57" s="7"/>
      <c r="B57" s="1"/>
      <c r="C57" s="1"/>
      <c r="D57" s="1"/>
      <c r="E57" s="1"/>
      <c r="F57" s="1"/>
      <c r="G57" s="1"/>
      <c r="H57" s="1"/>
      <c r="I57" s="1"/>
      <c r="J57" s="1"/>
      <c r="K57" s="1"/>
      <c r="L57" s="7"/>
      <c r="M57" s="7"/>
      <c r="N57" s="7"/>
      <c r="O57" s="7"/>
      <c r="P57" s="7"/>
      <c r="Q57" s="7"/>
      <c r="R57" s="7"/>
      <c r="S57" s="7"/>
      <c r="T57" s="7"/>
      <c r="U57" s="7"/>
      <c r="V57" s="7"/>
      <c r="W57" s="7"/>
      <c r="X57" s="7"/>
      <c r="Y57" s="7"/>
      <c r="Z57" s="7"/>
      <c r="AA57" s="7"/>
      <c r="AB57" s="7"/>
      <c r="AC57" s="7"/>
    </row>
    <row r="58" spans="1:29" ht="15.75" customHeight="1">
      <c r="A58" s="7"/>
      <c r="B58" s="1"/>
      <c r="C58" s="1"/>
      <c r="D58" s="1"/>
      <c r="E58" s="1"/>
      <c r="F58" s="1"/>
      <c r="G58" s="1"/>
      <c r="H58" s="1"/>
      <c r="I58" s="1"/>
      <c r="J58" s="1"/>
      <c r="K58" s="1"/>
      <c r="L58" s="7"/>
      <c r="M58" s="7"/>
      <c r="N58" s="7"/>
      <c r="O58" s="7"/>
      <c r="P58" s="7"/>
      <c r="Q58" s="7"/>
      <c r="R58" s="7"/>
      <c r="S58" s="7"/>
      <c r="T58" s="7"/>
      <c r="U58" s="7"/>
      <c r="V58" s="7"/>
      <c r="W58" s="7"/>
      <c r="X58" s="7"/>
      <c r="Y58" s="7"/>
      <c r="Z58" s="7"/>
      <c r="AA58" s="7"/>
      <c r="AB58" s="7"/>
      <c r="AC58" s="7"/>
    </row>
    <row r="59" spans="1:29" ht="15.75" customHeight="1">
      <c r="A59" s="7"/>
      <c r="B59" s="1"/>
      <c r="C59" s="1"/>
      <c r="D59" s="1"/>
      <c r="E59" s="1"/>
      <c r="F59" s="1"/>
      <c r="G59" s="1"/>
      <c r="H59" s="1"/>
      <c r="I59" s="1"/>
      <c r="J59" s="1"/>
      <c r="K59" s="1"/>
      <c r="L59" s="7"/>
      <c r="M59" s="7"/>
      <c r="N59" s="7"/>
      <c r="O59" s="7"/>
      <c r="P59" s="7"/>
      <c r="Q59" s="7"/>
      <c r="R59" s="7"/>
      <c r="S59" s="7"/>
      <c r="T59" s="7"/>
      <c r="U59" s="7"/>
      <c r="V59" s="7"/>
      <c r="W59" s="7"/>
      <c r="X59" s="7"/>
      <c r="Y59" s="7"/>
      <c r="Z59" s="7"/>
      <c r="AA59" s="7"/>
      <c r="AB59" s="7"/>
      <c r="AC59" s="7"/>
    </row>
    <row r="60" spans="1:29" ht="15.75" customHeight="1">
      <c r="A60" s="7"/>
      <c r="B60" s="1"/>
      <c r="C60" s="1"/>
      <c r="D60" s="1"/>
      <c r="E60" s="1"/>
      <c r="F60" s="1"/>
      <c r="G60" s="1"/>
      <c r="H60" s="1"/>
      <c r="I60" s="1"/>
      <c r="J60" s="1"/>
      <c r="K60" s="1"/>
      <c r="L60" s="7"/>
      <c r="M60" s="7"/>
      <c r="N60" s="7"/>
      <c r="O60" s="7"/>
      <c r="P60" s="7"/>
      <c r="Q60" s="7"/>
      <c r="R60" s="7"/>
      <c r="S60" s="7"/>
      <c r="T60" s="7"/>
      <c r="U60" s="7"/>
      <c r="V60" s="7"/>
      <c r="W60" s="7"/>
      <c r="X60" s="7"/>
      <c r="Y60" s="7"/>
      <c r="Z60" s="7"/>
      <c r="AA60" s="7"/>
      <c r="AB60" s="7"/>
      <c r="AC60" s="7"/>
    </row>
    <row r="61" spans="1:29" ht="15.75" customHeight="1">
      <c r="A61" s="7"/>
      <c r="B61" s="1"/>
      <c r="C61" s="1"/>
      <c r="D61" s="1"/>
      <c r="E61" s="1"/>
      <c r="F61" s="1"/>
      <c r="G61" s="1"/>
      <c r="H61" s="1"/>
      <c r="I61" s="1"/>
      <c r="J61" s="1"/>
      <c r="K61" s="1"/>
      <c r="L61" s="7"/>
      <c r="M61" s="7"/>
      <c r="N61" s="7"/>
      <c r="O61" s="7"/>
      <c r="P61" s="7"/>
      <c r="Q61" s="7"/>
      <c r="R61" s="7"/>
      <c r="S61" s="7"/>
      <c r="T61" s="7"/>
      <c r="U61" s="7"/>
      <c r="V61" s="7"/>
      <c r="W61" s="7"/>
      <c r="X61" s="7"/>
      <c r="Y61" s="7"/>
      <c r="Z61" s="7"/>
      <c r="AA61" s="7"/>
      <c r="AB61" s="7"/>
      <c r="AC61" s="7"/>
    </row>
    <row r="62" spans="1:29" ht="15.75" customHeight="1">
      <c r="A62" s="7"/>
      <c r="B62" s="1"/>
      <c r="C62" s="1"/>
      <c r="D62" s="1"/>
      <c r="E62" s="1"/>
      <c r="F62" s="1"/>
      <c r="G62" s="1"/>
      <c r="H62" s="1"/>
      <c r="I62" s="1"/>
      <c r="J62" s="1"/>
      <c r="K62" s="1"/>
      <c r="L62" s="7"/>
      <c r="M62" s="7"/>
      <c r="N62" s="7"/>
      <c r="O62" s="7"/>
      <c r="P62" s="7"/>
      <c r="Q62" s="7"/>
      <c r="R62" s="7"/>
      <c r="S62" s="7"/>
      <c r="T62" s="7"/>
      <c r="U62" s="7"/>
      <c r="V62" s="7"/>
      <c r="W62" s="7"/>
      <c r="X62" s="7"/>
      <c r="Y62" s="7"/>
      <c r="Z62" s="7"/>
      <c r="AA62" s="7"/>
      <c r="AB62" s="7"/>
      <c r="AC62" s="7"/>
    </row>
    <row r="63" spans="1:29" ht="15.75" customHeight="1">
      <c r="A63" s="7"/>
      <c r="B63" s="1"/>
      <c r="C63" s="1"/>
      <c r="D63" s="1"/>
      <c r="E63" s="1"/>
      <c r="F63" s="1"/>
      <c r="G63" s="1"/>
      <c r="H63" s="1"/>
      <c r="I63" s="1"/>
      <c r="J63" s="1"/>
      <c r="K63" s="1"/>
      <c r="L63" s="7"/>
      <c r="M63" s="7"/>
      <c r="N63" s="7"/>
      <c r="O63" s="7"/>
      <c r="P63" s="7"/>
      <c r="Q63" s="7"/>
      <c r="R63" s="7"/>
      <c r="S63" s="7"/>
      <c r="T63" s="7"/>
      <c r="U63" s="7"/>
      <c r="V63" s="7"/>
      <c r="W63" s="7"/>
      <c r="X63" s="7"/>
      <c r="Y63" s="7"/>
      <c r="Z63" s="7"/>
      <c r="AA63" s="7"/>
      <c r="AB63" s="7"/>
      <c r="AC63" s="7"/>
    </row>
    <row r="64" spans="1:29" ht="15.75" customHeight="1">
      <c r="A64" s="7"/>
      <c r="B64" s="1"/>
      <c r="C64" s="1"/>
      <c r="D64" s="1"/>
      <c r="E64" s="1"/>
      <c r="F64" s="1"/>
      <c r="G64" s="1"/>
      <c r="H64" s="1"/>
      <c r="I64" s="1"/>
      <c r="J64" s="1"/>
      <c r="K64" s="1"/>
      <c r="L64" s="7"/>
      <c r="M64" s="7"/>
      <c r="N64" s="7"/>
      <c r="O64" s="7"/>
      <c r="P64" s="7"/>
      <c r="Q64" s="7"/>
      <c r="R64" s="7"/>
      <c r="S64" s="7"/>
      <c r="T64" s="7"/>
      <c r="U64" s="7"/>
      <c r="V64" s="7"/>
      <c r="W64" s="7"/>
      <c r="X64" s="7"/>
      <c r="Y64" s="7"/>
      <c r="Z64" s="7"/>
      <c r="AA64" s="7"/>
      <c r="AB64" s="7"/>
      <c r="AC64" s="7"/>
    </row>
    <row r="65" spans="1:29" ht="15.75" customHeight="1">
      <c r="A65" s="7"/>
      <c r="B65" s="1"/>
      <c r="C65" s="1"/>
      <c r="D65" s="1"/>
      <c r="E65" s="1"/>
      <c r="F65" s="1"/>
      <c r="G65" s="1"/>
      <c r="H65" s="1"/>
      <c r="I65" s="1"/>
      <c r="J65" s="1"/>
      <c r="K65" s="1"/>
      <c r="L65" s="7"/>
      <c r="M65" s="7"/>
      <c r="N65" s="7"/>
      <c r="O65" s="7"/>
      <c r="P65" s="7"/>
      <c r="Q65" s="7"/>
      <c r="R65" s="7"/>
      <c r="S65" s="7"/>
      <c r="T65" s="7"/>
      <c r="U65" s="7"/>
      <c r="V65" s="7"/>
      <c r="W65" s="7"/>
      <c r="X65" s="7"/>
      <c r="Y65" s="7"/>
      <c r="Z65" s="7"/>
      <c r="AA65" s="7"/>
      <c r="AB65" s="7"/>
      <c r="AC65" s="7"/>
    </row>
    <row r="66" spans="1:29" ht="15.75" customHeight="1">
      <c r="A66" s="7"/>
      <c r="B66" s="1"/>
      <c r="C66" s="1"/>
      <c r="D66" s="1"/>
      <c r="E66" s="1"/>
      <c r="F66" s="1"/>
      <c r="G66" s="1"/>
      <c r="H66" s="1"/>
      <c r="I66" s="1"/>
      <c r="J66" s="1"/>
      <c r="K66" s="1"/>
      <c r="L66" s="7"/>
      <c r="M66" s="7"/>
      <c r="N66" s="7"/>
      <c r="O66" s="7"/>
      <c r="P66" s="7"/>
      <c r="Q66" s="7"/>
      <c r="R66" s="7"/>
      <c r="S66" s="7"/>
      <c r="T66" s="7"/>
      <c r="U66" s="7"/>
      <c r="V66" s="7"/>
      <c r="W66" s="7"/>
      <c r="X66" s="7"/>
      <c r="Y66" s="7"/>
      <c r="Z66" s="7"/>
      <c r="AA66" s="7"/>
      <c r="AB66" s="7"/>
      <c r="AC66" s="7"/>
    </row>
    <row r="67" spans="1:29" ht="15.75" customHeight="1">
      <c r="A67" s="7"/>
      <c r="B67" s="1"/>
      <c r="C67" s="1"/>
      <c r="D67" s="1"/>
      <c r="E67" s="1"/>
      <c r="F67" s="1"/>
      <c r="G67" s="1"/>
      <c r="H67" s="1"/>
      <c r="I67" s="1"/>
      <c r="J67" s="1"/>
      <c r="K67" s="1"/>
      <c r="L67" s="7"/>
      <c r="M67" s="7"/>
      <c r="N67" s="7"/>
      <c r="O67" s="7"/>
      <c r="P67" s="7"/>
      <c r="Q67" s="7"/>
      <c r="R67" s="7"/>
      <c r="S67" s="7"/>
      <c r="T67" s="7"/>
      <c r="U67" s="7"/>
      <c r="V67" s="7"/>
      <c r="W67" s="7"/>
      <c r="X67" s="7"/>
      <c r="Y67" s="7"/>
      <c r="Z67" s="7"/>
      <c r="AA67" s="7"/>
      <c r="AB67" s="7"/>
      <c r="AC67" s="7"/>
    </row>
    <row r="68" spans="1:29" ht="15.75" customHeight="1">
      <c r="A68" s="7"/>
      <c r="B68" s="1"/>
      <c r="C68" s="1"/>
      <c r="D68" s="1"/>
      <c r="E68" s="1"/>
      <c r="F68" s="1"/>
      <c r="G68" s="1"/>
      <c r="H68" s="1"/>
      <c r="I68" s="1"/>
      <c r="J68" s="1"/>
      <c r="K68" s="1"/>
      <c r="L68" s="7"/>
      <c r="M68" s="7"/>
      <c r="N68" s="7"/>
      <c r="O68" s="7"/>
      <c r="P68" s="7"/>
      <c r="Q68" s="7"/>
      <c r="R68" s="7"/>
      <c r="S68" s="7"/>
      <c r="T68" s="7"/>
      <c r="U68" s="7"/>
      <c r="V68" s="7"/>
      <c r="W68" s="7"/>
      <c r="X68" s="7"/>
      <c r="Y68" s="7"/>
      <c r="Z68" s="7"/>
      <c r="AA68" s="7"/>
      <c r="AB68" s="7"/>
      <c r="AC68" s="7"/>
    </row>
    <row r="69" spans="1:29" ht="15.75" customHeight="1">
      <c r="A69" s="7"/>
      <c r="B69" s="1"/>
      <c r="C69" s="1"/>
      <c r="D69" s="1"/>
      <c r="E69" s="1"/>
      <c r="F69" s="1"/>
      <c r="G69" s="1"/>
      <c r="H69" s="1"/>
      <c r="I69" s="1"/>
      <c r="J69" s="1"/>
      <c r="K69" s="1"/>
      <c r="L69" s="7"/>
      <c r="M69" s="7"/>
      <c r="N69" s="7"/>
      <c r="O69" s="7"/>
      <c r="P69" s="7"/>
      <c r="Q69" s="7"/>
      <c r="R69" s="7"/>
      <c r="S69" s="7"/>
      <c r="T69" s="7"/>
      <c r="U69" s="7"/>
      <c r="V69" s="7"/>
      <c r="W69" s="7"/>
      <c r="X69" s="7"/>
      <c r="Y69" s="7"/>
      <c r="Z69" s="7"/>
      <c r="AA69" s="7"/>
      <c r="AB69" s="7"/>
      <c r="AC69" s="7"/>
    </row>
    <row r="70" spans="1:29" ht="15.75" customHeight="1">
      <c r="A70" s="7"/>
      <c r="B70" s="1"/>
      <c r="C70" s="1"/>
      <c r="D70" s="1"/>
      <c r="E70" s="1"/>
      <c r="F70" s="1"/>
      <c r="G70" s="1"/>
      <c r="H70" s="1"/>
      <c r="I70" s="1"/>
      <c r="J70" s="1"/>
      <c r="K70" s="1"/>
      <c r="L70" s="7"/>
      <c r="M70" s="7"/>
      <c r="N70" s="7"/>
      <c r="O70" s="7"/>
      <c r="P70" s="7"/>
      <c r="Q70" s="7"/>
      <c r="R70" s="7"/>
      <c r="S70" s="7"/>
      <c r="T70" s="7"/>
      <c r="U70" s="7"/>
      <c r="V70" s="7"/>
      <c r="W70" s="7"/>
      <c r="X70" s="7"/>
      <c r="Y70" s="7"/>
      <c r="Z70" s="7"/>
      <c r="AA70" s="7"/>
      <c r="AB70" s="7"/>
      <c r="AC70" s="7"/>
    </row>
    <row r="71" spans="1:29" ht="15.75" customHeight="1">
      <c r="A71" s="7"/>
      <c r="B71" s="1"/>
      <c r="C71" s="1"/>
      <c r="D71" s="1"/>
      <c r="E71" s="1"/>
      <c r="F71" s="1"/>
      <c r="G71" s="1"/>
      <c r="H71" s="1"/>
      <c r="I71" s="1"/>
      <c r="J71" s="1"/>
      <c r="K71" s="1"/>
      <c r="L71" s="7"/>
      <c r="M71" s="7"/>
      <c r="N71" s="7"/>
      <c r="O71" s="7"/>
      <c r="P71" s="7"/>
      <c r="Q71" s="7"/>
      <c r="R71" s="7"/>
      <c r="S71" s="7"/>
      <c r="T71" s="7"/>
      <c r="U71" s="7"/>
      <c r="V71" s="7"/>
      <c r="W71" s="7"/>
      <c r="X71" s="7"/>
      <c r="Y71" s="7"/>
      <c r="Z71" s="7"/>
      <c r="AA71" s="7"/>
      <c r="AB71" s="7"/>
      <c r="AC71" s="7"/>
    </row>
    <row r="72" spans="1:29" ht="15.75" customHeight="1">
      <c r="A72" s="7"/>
      <c r="B72" s="1"/>
      <c r="C72" s="1"/>
      <c r="D72" s="1"/>
      <c r="E72" s="1"/>
      <c r="F72" s="1"/>
      <c r="G72" s="1"/>
      <c r="H72" s="1"/>
      <c r="I72" s="1"/>
      <c r="J72" s="1"/>
      <c r="K72" s="1"/>
      <c r="L72" s="7"/>
      <c r="M72" s="7"/>
      <c r="N72" s="7"/>
      <c r="O72" s="7"/>
      <c r="P72" s="7"/>
      <c r="Q72" s="7"/>
      <c r="R72" s="7"/>
      <c r="S72" s="7"/>
      <c r="T72" s="7"/>
      <c r="U72" s="7"/>
      <c r="V72" s="7"/>
      <c r="W72" s="7"/>
      <c r="X72" s="7"/>
      <c r="Y72" s="7"/>
      <c r="Z72" s="7"/>
      <c r="AA72" s="7"/>
      <c r="AB72" s="7"/>
      <c r="AC72" s="7"/>
    </row>
    <row r="73" spans="1:29" ht="15.75" customHeight="1">
      <c r="A73" s="7"/>
      <c r="B73" s="1"/>
      <c r="C73" s="1"/>
      <c r="D73" s="1"/>
      <c r="E73" s="1"/>
      <c r="F73" s="1"/>
      <c r="G73" s="1"/>
      <c r="H73" s="1"/>
      <c r="I73" s="1"/>
      <c r="J73" s="1"/>
      <c r="K73" s="1"/>
      <c r="L73" s="7"/>
      <c r="M73" s="7"/>
      <c r="N73" s="7"/>
      <c r="O73" s="7"/>
      <c r="P73" s="7"/>
      <c r="Q73" s="7"/>
      <c r="R73" s="7"/>
      <c r="S73" s="7"/>
      <c r="T73" s="7"/>
      <c r="U73" s="7"/>
      <c r="V73" s="7"/>
      <c r="W73" s="7"/>
      <c r="X73" s="7"/>
      <c r="Y73" s="7"/>
      <c r="Z73" s="7"/>
      <c r="AA73" s="7"/>
      <c r="AB73" s="7"/>
      <c r="AC73" s="7"/>
    </row>
    <row r="74" spans="1:29" ht="15.75" customHeight="1">
      <c r="A74" s="7"/>
      <c r="B74" s="1"/>
      <c r="C74" s="1"/>
      <c r="D74" s="1"/>
      <c r="E74" s="1"/>
      <c r="F74" s="1"/>
      <c r="G74" s="1"/>
      <c r="H74" s="1"/>
      <c r="I74" s="1"/>
      <c r="J74" s="1"/>
      <c r="K74" s="1"/>
      <c r="L74" s="7"/>
      <c r="M74" s="7"/>
      <c r="N74" s="7"/>
      <c r="O74" s="7"/>
      <c r="P74" s="7"/>
      <c r="Q74" s="7"/>
      <c r="R74" s="7"/>
      <c r="S74" s="7"/>
      <c r="T74" s="7"/>
      <c r="U74" s="7"/>
      <c r="V74" s="7"/>
      <c r="W74" s="7"/>
      <c r="X74" s="7"/>
      <c r="Y74" s="7"/>
      <c r="Z74" s="7"/>
      <c r="AA74" s="7"/>
      <c r="AB74" s="7"/>
      <c r="AC74" s="7"/>
    </row>
    <row r="75" spans="1:29" ht="15.75" customHeight="1">
      <c r="A75" s="7"/>
      <c r="B75" s="1"/>
      <c r="C75" s="1"/>
      <c r="D75" s="1"/>
      <c r="E75" s="1"/>
      <c r="F75" s="1"/>
      <c r="G75" s="1"/>
      <c r="H75" s="1"/>
      <c r="I75" s="1"/>
      <c r="J75" s="1"/>
      <c r="K75" s="1"/>
      <c r="L75" s="7"/>
      <c r="M75" s="7"/>
      <c r="N75" s="7"/>
      <c r="O75" s="7"/>
      <c r="P75" s="7"/>
      <c r="Q75" s="7"/>
      <c r="R75" s="7"/>
      <c r="S75" s="7"/>
      <c r="T75" s="7"/>
      <c r="U75" s="7"/>
      <c r="V75" s="7"/>
      <c r="W75" s="7"/>
      <c r="X75" s="7"/>
      <c r="Y75" s="7"/>
      <c r="Z75" s="7"/>
      <c r="AA75" s="7"/>
      <c r="AB75" s="7"/>
      <c r="AC75" s="7"/>
    </row>
    <row r="76" spans="1:29" ht="15.75" customHeight="1">
      <c r="A76" s="7"/>
      <c r="B76" s="1"/>
      <c r="C76" s="1"/>
      <c r="D76" s="1"/>
      <c r="E76" s="1"/>
      <c r="F76" s="1"/>
      <c r="G76" s="1"/>
      <c r="H76" s="1"/>
      <c r="I76" s="1"/>
      <c r="J76" s="1"/>
      <c r="K76" s="1"/>
      <c r="L76" s="7"/>
      <c r="M76" s="7"/>
      <c r="N76" s="7"/>
      <c r="O76" s="7"/>
      <c r="P76" s="7"/>
      <c r="Q76" s="7"/>
      <c r="R76" s="7"/>
      <c r="S76" s="7"/>
      <c r="T76" s="7"/>
      <c r="U76" s="7"/>
      <c r="V76" s="7"/>
      <c r="W76" s="7"/>
      <c r="X76" s="7"/>
      <c r="Y76" s="7"/>
      <c r="Z76" s="7"/>
      <c r="AA76" s="7"/>
      <c r="AB76" s="7"/>
      <c r="AC76" s="7"/>
    </row>
    <row r="77" spans="1:29" ht="15.75" customHeight="1">
      <c r="A77" s="7"/>
      <c r="B77" s="1"/>
      <c r="C77" s="1"/>
      <c r="D77" s="1"/>
      <c r="E77" s="1"/>
      <c r="F77" s="1"/>
      <c r="G77" s="1"/>
      <c r="H77" s="1"/>
      <c r="I77" s="1"/>
      <c r="J77" s="1"/>
      <c r="K77" s="1"/>
      <c r="L77" s="7"/>
      <c r="M77" s="7"/>
      <c r="N77" s="7"/>
      <c r="O77" s="7"/>
      <c r="P77" s="7"/>
      <c r="Q77" s="7"/>
      <c r="R77" s="7"/>
      <c r="S77" s="7"/>
      <c r="T77" s="7"/>
      <c r="U77" s="7"/>
      <c r="V77" s="7"/>
      <c r="W77" s="7"/>
      <c r="X77" s="7"/>
      <c r="Y77" s="7"/>
      <c r="Z77" s="7"/>
      <c r="AA77" s="7"/>
      <c r="AB77" s="7"/>
      <c r="AC77" s="7"/>
    </row>
    <row r="78" spans="1:29" ht="15.75" customHeight="1">
      <c r="A78" s="7"/>
      <c r="B78" s="1"/>
      <c r="C78" s="1"/>
      <c r="D78" s="1"/>
      <c r="E78" s="1"/>
      <c r="F78" s="1"/>
      <c r="G78" s="1"/>
      <c r="H78" s="1"/>
      <c r="I78" s="1"/>
      <c r="J78" s="1"/>
      <c r="K78" s="1"/>
      <c r="L78" s="7"/>
      <c r="M78" s="7"/>
      <c r="N78" s="7"/>
      <c r="O78" s="7"/>
      <c r="P78" s="7"/>
      <c r="Q78" s="7"/>
      <c r="R78" s="7"/>
      <c r="S78" s="7"/>
      <c r="T78" s="7"/>
      <c r="U78" s="7"/>
      <c r="V78" s="7"/>
      <c r="W78" s="7"/>
      <c r="X78" s="7"/>
      <c r="Y78" s="7"/>
      <c r="Z78" s="7"/>
      <c r="AA78" s="7"/>
      <c r="AB78" s="7"/>
      <c r="AC78" s="7"/>
    </row>
    <row r="79" spans="1:29" ht="15.75" customHeight="1">
      <c r="A79" s="7"/>
      <c r="B79" s="1"/>
      <c r="C79" s="1"/>
      <c r="D79" s="1"/>
      <c r="E79" s="1"/>
      <c r="F79" s="1"/>
      <c r="G79" s="1"/>
      <c r="H79" s="1"/>
      <c r="I79" s="1"/>
      <c r="J79" s="1"/>
      <c r="K79" s="1"/>
      <c r="L79" s="7"/>
      <c r="M79" s="7"/>
      <c r="N79" s="7"/>
      <c r="O79" s="7"/>
      <c r="P79" s="7"/>
      <c r="Q79" s="7"/>
      <c r="R79" s="7"/>
      <c r="S79" s="7"/>
      <c r="T79" s="7"/>
      <c r="U79" s="7"/>
      <c r="V79" s="7"/>
      <c r="W79" s="7"/>
      <c r="X79" s="7"/>
      <c r="Y79" s="7"/>
      <c r="Z79" s="7"/>
      <c r="AA79" s="7"/>
      <c r="AB79" s="7"/>
      <c r="AC79" s="7"/>
    </row>
    <row r="80" spans="1:29" ht="15.75" customHeight="1">
      <c r="A80" s="7"/>
      <c r="B80" s="1"/>
      <c r="C80" s="1"/>
      <c r="D80" s="1"/>
      <c r="E80" s="1"/>
      <c r="F80" s="1"/>
      <c r="G80" s="1"/>
      <c r="H80" s="1"/>
      <c r="I80" s="1"/>
      <c r="J80" s="1"/>
      <c r="K80" s="1"/>
      <c r="L80" s="7"/>
      <c r="M80" s="7"/>
      <c r="N80" s="7"/>
      <c r="O80" s="7"/>
      <c r="P80" s="7"/>
      <c r="Q80" s="7"/>
      <c r="R80" s="7"/>
      <c r="S80" s="7"/>
      <c r="T80" s="7"/>
      <c r="U80" s="7"/>
      <c r="V80" s="7"/>
      <c r="W80" s="7"/>
      <c r="X80" s="7"/>
      <c r="Y80" s="7"/>
      <c r="Z80" s="7"/>
      <c r="AA80" s="7"/>
      <c r="AB80" s="7"/>
      <c r="AC80" s="7"/>
    </row>
    <row r="81" spans="1:29" ht="15.75" customHeight="1">
      <c r="A81" s="7"/>
      <c r="B81" s="1"/>
      <c r="C81" s="1"/>
      <c r="D81" s="1"/>
      <c r="E81" s="1"/>
      <c r="F81" s="1"/>
      <c r="G81" s="1"/>
      <c r="H81" s="1"/>
      <c r="I81" s="1"/>
      <c r="J81" s="1"/>
      <c r="K81" s="1"/>
      <c r="L81" s="7"/>
      <c r="M81" s="7"/>
      <c r="N81" s="7"/>
      <c r="O81" s="7"/>
      <c r="P81" s="7"/>
      <c r="Q81" s="7"/>
      <c r="R81" s="7"/>
      <c r="S81" s="7"/>
      <c r="T81" s="7"/>
      <c r="U81" s="7"/>
      <c r="V81" s="7"/>
      <c r="W81" s="7"/>
      <c r="X81" s="7"/>
      <c r="Y81" s="7"/>
      <c r="Z81" s="7"/>
      <c r="AA81" s="7"/>
      <c r="AB81" s="7"/>
      <c r="AC81" s="7"/>
    </row>
    <row r="82" spans="1:29" ht="15.75" customHeight="1">
      <c r="A82" s="7"/>
      <c r="B82" s="1"/>
      <c r="C82" s="1"/>
      <c r="D82" s="1"/>
      <c r="E82" s="1"/>
      <c r="F82" s="1"/>
      <c r="G82" s="1"/>
      <c r="H82" s="1"/>
      <c r="I82" s="1"/>
      <c r="J82" s="1"/>
      <c r="K82" s="1"/>
      <c r="L82" s="7"/>
      <c r="M82" s="7"/>
      <c r="N82" s="7"/>
      <c r="O82" s="7"/>
      <c r="P82" s="7"/>
      <c r="Q82" s="7"/>
      <c r="R82" s="7"/>
      <c r="S82" s="7"/>
      <c r="T82" s="7"/>
      <c r="U82" s="7"/>
      <c r="V82" s="7"/>
      <c r="W82" s="7"/>
      <c r="X82" s="7"/>
      <c r="Y82" s="7"/>
      <c r="Z82" s="7"/>
      <c r="AA82" s="7"/>
      <c r="AB82" s="7"/>
      <c r="AC82" s="7"/>
    </row>
    <row r="83" spans="1:29" ht="15.75" customHeight="1">
      <c r="A83" s="7"/>
      <c r="B83" s="1"/>
      <c r="C83" s="1"/>
      <c r="D83" s="1"/>
      <c r="E83" s="1"/>
      <c r="F83" s="1"/>
      <c r="G83" s="1"/>
      <c r="H83" s="1"/>
      <c r="I83" s="1"/>
      <c r="J83" s="1"/>
      <c r="K83" s="1"/>
      <c r="L83" s="7"/>
      <c r="M83" s="7"/>
      <c r="N83" s="7"/>
      <c r="O83" s="7"/>
      <c r="P83" s="7"/>
      <c r="Q83" s="7"/>
      <c r="R83" s="7"/>
      <c r="S83" s="7"/>
      <c r="T83" s="7"/>
      <c r="U83" s="7"/>
      <c r="V83" s="7"/>
      <c r="W83" s="7"/>
      <c r="X83" s="7"/>
      <c r="Y83" s="7"/>
      <c r="Z83" s="7"/>
      <c r="AA83" s="7"/>
      <c r="AB83" s="7"/>
      <c r="AC83" s="7"/>
    </row>
    <row r="84" spans="1:29" ht="15.75" customHeight="1">
      <c r="A84" s="7"/>
      <c r="B84" s="1"/>
      <c r="C84" s="1"/>
      <c r="D84" s="1"/>
      <c r="E84" s="1"/>
      <c r="F84" s="1"/>
      <c r="G84" s="1"/>
      <c r="H84" s="1"/>
      <c r="I84" s="1"/>
      <c r="J84" s="1"/>
      <c r="K84" s="1"/>
      <c r="L84" s="7"/>
      <c r="M84" s="7"/>
      <c r="N84" s="7"/>
      <c r="O84" s="7"/>
      <c r="P84" s="7"/>
      <c r="Q84" s="7"/>
      <c r="R84" s="7"/>
      <c r="S84" s="7"/>
      <c r="T84" s="7"/>
      <c r="U84" s="7"/>
      <c r="V84" s="7"/>
      <c r="W84" s="7"/>
      <c r="X84" s="7"/>
      <c r="Y84" s="7"/>
      <c r="Z84" s="7"/>
      <c r="AA84" s="7"/>
      <c r="AB84" s="7"/>
      <c r="AC84" s="7"/>
    </row>
    <row r="85" spans="1:29" ht="15.75" customHeight="1">
      <c r="A85" s="7"/>
      <c r="B85" s="1"/>
      <c r="C85" s="1"/>
      <c r="D85" s="1"/>
      <c r="E85" s="1"/>
      <c r="F85" s="1"/>
      <c r="G85" s="1"/>
      <c r="H85" s="1"/>
      <c r="I85" s="1"/>
      <c r="J85" s="1"/>
      <c r="K85" s="1"/>
      <c r="L85" s="7"/>
      <c r="M85" s="7"/>
      <c r="N85" s="7"/>
      <c r="O85" s="7"/>
      <c r="P85" s="7"/>
      <c r="Q85" s="7"/>
      <c r="R85" s="7"/>
      <c r="S85" s="7"/>
      <c r="T85" s="7"/>
      <c r="U85" s="7"/>
      <c r="V85" s="7"/>
      <c r="W85" s="7"/>
      <c r="X85" s="7"/>
      <c r="Y85" s="7"/>
      <c r="Z85" s="7"/>
      <c r="AA85" s="7"/>
      <c r="AB85" s="7"/>
      <c r="AC85" s="7"/>
    </row>
    <row r="86" spans="1:29" ht="15.75" customHeight="1">
      <c r="A86" s="7"/>
      <c r="B86" s="1"/>
      <c r="C86" s="1"/>
      <c r="D86" s="1"/>
      <c r="E86" s="1"/>
      <c r="F86" s="1"/>
      <c r="G86" s="1"/>
      <c r="H86" s="1"/>
      <c r="I86" s="1"/>
      <c r="J86" s="1"/>
      <c r="K86" s="1"/>
      <c r="L86" s="7"/>
      <c r="M86" s="7"/>
      <c r="N86" s="7"/>
      <c r="O86" s="7"/>
      <c r="P86" s="7"/>
      <c r="Q86" s="7"/>
      <c r="R86" s="7"/>
      <c r="S86" s="7"/>
      <c r="T86" s="7"/>
      <c r="U86" s="7"/>
      <c r="V86" s="7"/>
      <c r="W86" s="7"/>
      <c r="X86" s="7"/>
      <c r="Y86" s="7"/>
      <c r="Z86" s="7"/>
      <c r="AA86" s="7"/>
      <c r="AB86" s="7"/>
      <c r="AC86" s="7"/>
    </row>
    <row r="87" spans="1:29" ht="15.75" customHeight="1">
      <c r="A87" s="7"/>
      <c r="B87" s="1"/>
      <c r="C87" s="1"/>
      <c r="D87" s="1"/>
      <c r="E87" s="1"/>
      <c r="F87" s="1"/>
      <c r="G87" s="1"/>
      <c r="H87" s="1"/>
      <c r="I87" s="1"/>
      <c r="J87" s="1"/>
      <c r="K87" s="1"/>
      <c r="L87" s="7"/>
      <c r="M87" s="7"/>
      <c r="N87" s="7"/>
      <c r="O87" s="7"/>
      <c r="P87" s="7"/>
      <c r="Q87" s="7"/>
      <c r="R87" s="7"/>
      <c r="S87" s="7"/>
      <c r="T87" s="7"/>
      <c r="U87" s="7"/>
      <c r="V87" s="7"/>
      <c r="W87" s="7"/>
      <c r="X87" s="7"/>
      <c r="Y87" s="7"/>
      <c r="Z87" s="7"/>
      <c r="AA87" s="7"/>
      <c r="AB87" s="7"/>
      <c r="AC87" s="7"/>
    </row>
    <row r="88" spans="1:29" ht="15.75" customHeight="1">
      <c r="A88" s="7"/>
      <c r="B88" s="1"/>
      <c r="C88" s="1"/>
      <c r="D88" s="1"/>
      <c r="E88" s="1"/>
      <c r="F88" s="1"/>
      <c r="G88" s="1"/>
      <c r="H88" s="1"/>
      <c r="I88" s="1"/>
      <c r="J88" s="1"/>
      <c r="K88" s="1"/>
      <c r="L88" s="7"/>
      <c r="M88" s="7"/>
      <c r="N88" s="7"/>
      <c r="O88" s="7"/>
      <c r="P88" s="7"/>
      <c r="Q88" s="7"/>
      <c r="R88" s="7"/>
      <c r="S88" s="7"/>
      <c r="T88" s="7"/>
      <c r="U88" s="7"/>
      <c r="V88" s="7"/>
      <c r="W88" s="7"/>
      <c r="X88" s="7"/>
      <c r="Y88" s="7"/>
      <c r="Z88" s="7"/>
      <c r="AA88" s="7"/>
      <c r="AB88" s="7"/>
      <c r="AC88" s="7"/>
    </row>
    <row r="89" spans="1:29" ht="15.75" customHeight="1">
      <c r="A89" s="7"/>
      <c r="B89" s="1"/>
      <c r="C89" s="1"/>
      <c r="D89" s="1"/>
      <c r="E89" s="1"/>
      <c r="F89" s="1"/>
      <c r="G89" s="1"/>
      <c r="H89" s="1"/>
      <c r="I89" s="1"/>
      <c r="J89" s="1"/>
      <c r="K89" s="1"/>
      <c r="L89" s="7"/>
      <c r="M89" s="7"/>
      <c r="N89" s="7"/>
      <c r="O89" s="7"/>
      <c r="P89" s="7"/>
      <c r="Q89" s="7"/>
      <c r="R89" s="7"/>
      <c r="S89" s="7"/>
      <c r="T89" s="7"/>
      <c r="U89" s="7"/>
      <c r="V89" s="7"/>
      <c r="W89" s="7"/>
      <c r="X89" s="7"/>
      <c r="Y89" s="7"/>
      <c r="Z89" s="7"/>
      <c r="AA89" s="7"/>
      <c r="AB89" s="7"/>
      <c r="AC89" s="7"/>
    </row>
    <row r="90" spans="1:29" ht="15.75" customHeight="1">
      <c r="A90" s="7"/>
      <c r="B90" s="1"/>
      <c r="C90" s="1"/>
      <c r="D90" s="1"/>
      <c r="E90" s="1"/>
      <c r="F90" s="1"/>
      <c r="G90" s="1"/>
      <c r="H90" s="1"/>
      <c r="I90" s="1"/>
      <c r="J90" s="1"/>
      <c r="K90" s="1"/>
      <c r="L90" s="7"/>
      <c r="M90" s="7"/>
      <c r="N90" s="7"/>
      <c r="O90" s="7"/>
      <c r="P90" s="7"/>
      <c r="Q90" s="7"/>
      <c r="R90" s="7"/>
      <c r="S90" s="7"/>
      <c r="T90" s="7"/>
      <c r="U90" s="7"/>
      <c r="V90" s="7"/>
      <c r="W90" s="7"/>
      <c r="X90" s="7"/>
      <c r="Y90" s="7"/>
      <c r="Z90" s="7"/>
      <c r="AA90" s="7"/>
      <c r="AB90" s="7"/>
      <c r="AC90" s="7"/>
    </row>
    <row r="91" spans="1:29" ht="15.75" customHeight="1">
      <c r="A91" s="7"/>
      <c r="B91" s="1"/>
      <c r="C91" s="1"/>
      <c r="D91" s="1"/>
      <c r="E91" s="1"/>
      <c r="F91" s="1"/>
      <c r="G91" s="1"/>
      <c r="H91" s="1"/>
      <c r="I91" s="1"/>
      <c r="J91" s="1"/>
      <c r="K91" s="1"/>
      <c r="L91" s="7"/>
      <c r="M91" s="7"/>
      <c r="N91" s="7"/>
      <c r="O91" s="7"/>
      <c r="P91" s="7"/>
      <c r="Q91" s="7"/>
      <c r="R91" s="7"/>
      <c r="S91" s="7"/>
      <c r="T91" s="7"/>
      <c r="U91" s="7"/>
      <c r="V91" s="7"/>
      <c r="W91" s="7"/>
      <c r="X91" s="7"/>
      <c r="Y91" s="7"/>
      <c r="Z91" s="7"/>
      <c r="AA91" s="7"/>
      <c r="AB91" s="7"/>
      <c r="AC91" s="7"/>
    </row>
    <row r="92" spans="1:29" ht="15.75" customHeight="1">
      <c r="A92" s="7"/>
      <c r="B92" s="1"/>
      <c r="C92" s="1"/>
      <c r="D92" s="1"/>
      <c r="E92" s="1"/>
      <c r="F92" s="1"/>
      <c r="G92" s="1"/>
      <c r="H92" s="1"/>
      <c r="I92" s="1"/>
      <c r="J92" s="1"/>
      <c r="K92" s="1"/>
      <c r="L92" s="7"/>
      <c r="M92" s="7"/>
      <c r="N92" s="7"/>
      <c r="O92" s="7"/>
      <c r="P92" s="7"/>
      <c r="Q92" s="7"/>
      <c r="R92" s="7"/>
      <c r="S92" s="7"/>
      <c r="T92" s="7"/>
      <c r="U92" s="7"/>
      <c r="V92" s="7"/>
      <c r="W92" s="7"/>
      <c r="X92" s="7"/>
      <c r="Y92" s="7"/>
      <c r="Z92" s="7"/>
      <c r="AA92" s="7"/>
      <c r="AB92" s="7"/>
      <c r="AC92" s="7"/>
    </row>
    <row r="93" spans="1:29" ht="15.75" customHeight="1">
      <c r="A93" s="7"/>
      <c r="B93" s="1"/>
      <c r="C93" s="1"/>
      <c r="D93" s="1"/>
      <c r="E93" s="1"/>
      <c r="F93" s="1"/>
      <c r="G93" s="1"/>
      <c r="H93" s="1"/>
      <c r="I93" s="1"/>
      <c r="J93" s="1"/>
      <c r="K93" s="1"/>
      <c r="L93" s="7"/>
      <c r="M93" s="7"/>
      <c r="N93" s="7"/>
      <c r="O93" s="7"/>
      <c r="P93" s="7"/>
      <c r="Q93" s="7"/>
      <c r="R93" s="7"/>
      <c r="S93" s="7"/>
      <c r="T93" s="7"/>
      <c r="U93" s="7"/>
      <c r="V93" s="7"/>
      <c r="W93" s="7"/>
      <c r="X93" s="7"/>
      <c r="Y93" s="7"/>
      <c r="Z93" s="7"/>
      <c r="AA93" s="7"/>
      <c r="AB93" s="7"/>
      <c r="AC93" s="7"/>
    </row>
    <row r="94" spans="1:29" ht="15.75" customHeight="1">
      <c r="A94" s="7"/>
      <c r="B94" s="1"/>
      <c r="C94" s="1"/>
      <c r="D94" s="1"/>
      <c r="E94" s="1"/>
      <c r="F94" s="1"/>
      <c r="G94" s="1"/>
      <c r="H94" s="1"/>
      <c r="I94" s="1"/>
      <c r="J94" s="1"/>
      <c r="K94" s="1"/>
      <c r="L94" s="7"/>
      <c r="M94" s="7"/>
      <c r="N94" s="7"/>
      <c r="O94" s="7"/>
      <c r="P94" s="7"/>
      <c r="Q94" s="7"/>
      <c r="R94" s="7"/>
      <c r="S94" s="7"/>
      <c r="T94" s="7"/>
      <c r="U94" s="7"/>
      <c r="V94" s="7"/>
      <c r="W94" s="7"/>
      <c r="X94" s="7"/>
      <c r="Y94" s="7"/>
      <c r="Z94" s="7"/>
      <c r="AA94" s="7"/>
      <c r="AB94" s="7"/>
      <c r="AC94" s="7"/>
    </row>
    <row r="95" spans="1:29" ht="15.75" customHeight="1">
      <c r="A95" s="7"/>
      <c r="B95" s="1"/>
      <c r="C95" s="1"/>
      <c r="D95" s="1"/>
      <c r="E95" s="1"/>
      <c r="F95" s="1"/>
      <c r="G95" s="1"/>
      <c r="H95" s="1"/>
      <c r="I95" s="1"/>
      <c r="J95" s="1"/>
      <c r="K95" s="1"/>
      <c r="L95" s="7"/>
      <c r="M95" s="7"/>
      <c r="N95" s="7"/>
      <c r="O95" s="7"/>
      <c r="P95" s="7"/>
      <c r="Q95" s="7"/>
      <c r="R95" s="7"/>
      <c r="S95" s="7"/>
      <c r="T95" s="7"/>
      <c r="U95" s="7"/>
      <c r="V95" s="7"/>
      <c r="W95" s="7"/>
      <c r="X95" s="7"/>
      <c r="Y95" s="7"/>
      <c r="Z95" s="7"/>
      <c r="AA95" s="7"/>
      <c r="AB95" s="7"/>
      <c r="AC95" s="7"/>
    </row>
    <row r="96" spans="1:29" ht="15.75" customHeight="1">
      <c r="A96" s="7"/>
      <c r="B96" s="1"/>
      <c r="C96" s="1"/>
      <c r="D96" s="1"/>
      <c r="E96" s="1"/>
      <c r="F96" s="1"/>
      <c r="G96" s="1"/>
      <c r="H96" s="1"/>
      <c r="I96" s="1"/>
      <c r="J96" s="1"/>
      <c r="K96" s="1"/>
      <c r="L96" s="7"/>
      <c r="M96" s="7"/>
      <c r="N96" s="7"/>
      <c r="O96" s="7"/>
      <c r="P96" s="7"/>
      <c r="Q96" s="7"/>
      <c r="R96" s="7"/>
      <c r="S96" s="7"/>
      <c r="T96" s="7"/>
      <c r="U96" s="7"/>
      <c r="V96" s="7"/>
      <c r="W96" s="7"/>
      <c r="X96" s="7"/>
      <c r="Y96" s="7"/>
      <c r="Z96" s="7"/>
      <c r="AA96" s="7"/>
      <c r="AB96" s="7"/>
      <c r="AC96" s="7"/>
    </row>
    <row r="97" spans="1:29" ht="15.75" customHeight="1">
      <c r="A97" s="7"/>
      <c r="B97" s="1"/>
      <c r="C97" s="1"/>
      <c r="D97" s="1"/>
      <c r="E97" s="1"/>
      <c r="F97" s="1"/>
      <c r="G97" s="1"/>
      <c r="H97" s="1"/>
      <c r="I97" s="1"/>
      <c r="J97" s="1"/>
      <c r="K97" s="1"/>
      <c r="L97" s="7"/>
      <c r="M97" s="7"/>
      <c r="N97" s="7"/>
      <c r="O97" s="7"/>
      <c r="P97" s="7"/>
      <c r="Q97" s="7"/>
      <c r="R97" s="7"/>
      <c r="S97" s="7"/>
      <c r="T97" s="7"/>
      <c r="U97" s="7"/>
      <c r="V97" s="7"/>
      <c r="W97" s="7"/>
      <c r="X97" s="7"/>
      <c r="Y97" s="7"/>
      <c r="Z97" s="7"/>
      <c r="AA97" s="7"/>
      <c r="AB97" s="7"/>
      <c r="AC97" s="7"/>
    </row>
    <row r="98" spans="1:29" ht="15.75" customHeight="1">
      <c r="A98" s="7"/>
      <c r="B98" s="1"/>
      <c r="C98" s="1"/>
      <c r="D98" s="1"/>
      <c r="E98" s="1"/>
      <c r="F98" s="1"/>
      <c r="G98" s="1"/>
      <c r="H98" s="1"/>
      <c r="I98" s="1"/>
      <c r="J98" s="1"/>
      <c r="K98" s="1"/>
      <c r="L98" s="7"/>
      <c r="M98" s="7"/>
      <c r="N98" s="7"/>
      <c r="O98" s="7"/>
      <c r="P98" s="7"/>
      <c r="Q98" s="7"/>
      <c r="R98" s="7"/>
      <c r="S98" s="7"/>
      <c r="T98" s="7"/>
      <c r="U98" s="7"/>
      <c r="V98" s="7"/>
      <c r="W98" s="7"/>
      <c r="X98" s="7"/>
      <c r="Y98" s="7"/>
      <c r="Z98" s="7"/>
      <c r="AA98" s="7"/>
      <c r="AB98" s="7"/>
      <c r="AC98" s="7"/>
    </row>
    <row r="99" spans="1:29" ht="15.75" customHeight="1">
      <c r="A99" s="7"/>
      <c r="B99" s="1"/>
      <c r="C99" s="1"/>
      <c r="D99" s="1"/>
      <c r="E99" s="1"/>
      <c r="F99" s="1"/>
      <c r="G99" s="1"/>
      <c r="H99" s="1"/>
      <c r="I99" s="1"/>
      <c r="J99" s="1"/>
      <c r="K99" s="1"/>
      <c r="L99" s="7"/>
      <c r="M99" s="7"/>
      <c r="N99" s="7"/>
      <c r="O99" s="7"/>
      <c r="P99" s="7"/>
      <c r="Q99" s="7"/>
      <c r="R99" s="7"/>
      <c r="S99" s="7"/>
      <c r="T99" s="7"/>
      <c r="U99" s="7"/>
      <c r="V99" s="7"/>
      <c r="W99" s="7"/>
      <c r="X99" s="7"/>
      <c r="Y99" s="7"/>
      <c r="Z99" s="7"/>
      <c r="AA99" s="7"/>
      <c r="AB99" s="7"/>
      <c r="AC99" s="7"/>
    </row>
    <row r="100" spans="1:29" ht="15.75" customHeight="1">
      <c r="A100" s="7"/>
      <c r="B100" s="1"/>
      <c r="C100" s="1"/>
      <c r="D100" s="1"/>
      <c r="E100" s="1"/>
      <c r="F100" s="1"/>
      <c r="G100" s="1"/>
      <c r="H100" s="1"/>
      <c r="I100" s="1"/>
      <c r="J100" s="1"/>
      <c r="K100" s="1"/>
      <c r="L100" s="7"/>
      <c r="M100" s="7"/>
      <c r="N100" s="7"/>
      <c r="O100" s="7"/>
      <c r="P100" s="7"/>
      <c r="Q100" s="7"/>
      <c r="R100" s="7"/>
      <c r="S100" s="7"/>
      <c r="T100" s="7"/>
      <c r="U100" s="7"/>
      <c r="V100" s="7"/>
      <c r="W100" s="7"/>
      <c r="X100" s="7"/>
      <c r="Y100" s="7"/>
      <c r="Z100" s="7"/>
      <c r="AA100" s="7"/>
      <c r="AB100" s="7"/>
      <c r="AC100" s="7"/>
    </row>
    <row r="101" spans="1:29" ht="15.75" customHeight="1">
      <c r="A101" s="7"/>
      <c r="B101" s="1"/>
      <c r="C101" s="1"/>
      <c r="D101" s="1"/>
      <c r="E101" s="1"/>
      <c r="F101" s="1"/>
      <c r="G101" s="1"/>
      <c r="H101" s="1"/>
      <c r="I101" s="1"/>
      <c r="J101" s="1"/>
      <c r="K101" s="1"/>
      <c r="L101" s="7"/>
      <c r="M101" s="7"/>
      <c r="N101" s="7"/>
      <c r="O101" s="7"/>
      <c r="P101" s="7"/>
      <c r="Q101" s="7"/>
      <c r="R101" s="7"/>
      <c r="S101" s="7"/>
      <c r="T101" s="7"/>
      <c r="U101" s="7"/>
      <c r="V101" s="7"/>
      <c r="W101" s="7"/>
      <c r="X101" s="7"/>
      <c r="Y101" s="7"/>
      <c r="Z101" s="7"/>
      <c r="AA101" s="7"/>
      <c r="AB101" s="7"/>
      <c r="AC101" s="7"/>
    </row>
    <row r="102" spans="1:29" ht="15.75" customHeight="1">
      <c r="A102" s="7"/>
      <c r="B102" s="1"/>
      <c r="C102" s="1"/>
      <c r="D102" s="1"/>
      <c r="E102" s="1"/>
      <c r="F102" s="1"/>
      <c r="G102" s="1"/>
      <c r="H102" s="1"/>
      <c r="I102" s="1"/>
      <c r="J102" s="1"/>
      <c r="K102" s="1"/>
      <c r="L102" s="7"/>
      <c r="M102" s="7"/>
      <c r="N102" s="7"/>
      <c r="O102" s="7"/>
      <c r="P102" s="7"/>
      <c r="Q102" s="7"/>
      <c r="R102" s="7"/>
      <c r="S102" s="7"/>
      <c r="T102" s="7"/>
      <c r="U102" s="7"/>
      <c r="V102" s="7"/>
      <c r="W102" s="7"/>
      <c r="X102" s="7"/>
      <c r="Y102" s="7"/>
      <c r="Z102" s="7"/>
      <c r="AA102" s="7"/>
      <c r="AB102" s="7"/>
      <c r="AC102" s="7"/>
    </row>
    <row r="103" spans="1:29" ht="15.75" customHeight="1">
      <c r="A103" s="7"/>
      <c r="B103" s="1"/>
      <c r="C103" s="1"/>
      <c r="D103" s="1"/>
      <c r="E103" s="1"/>
      <c r="F103" s="1"/>
      <c r="G103" s="1"/>
      <c r="H103" s="1"/>
      <c r="I103" s="1"/>
      <c r="J103" s="1"/>
      <c r="K103" s="1"/>
      <c r="L103" s="7"/>
      <c r="M103" s="7"/>
      <c r="N103" s="7"/>
      <c r="O103" s="7"/>
      <c r="P103" s="7"/>
      <c r="Q103" s="7"/>
      <c r="R103" s="7"/>
      <c r="S103" s="7"/>
      <c r="T103" s="7"/>
      <c r="U103" s="7"/>
      <c r="V103" s="7"/>
      <c r="W103" s="7"/>
      <c r="X103" s="7"/>
      <c r="Y103" s="7"/>
      <c r="Z103" s="7"/>
      <c r="AA103" s="7"/>
      <c r="AB103" s="7"/>
      <c r="AC103" s="7"/>
    </row>
    <row r="104" spans="1:29" ht="15.75" customHeight="1">
      <c r="A104" s="7"/>
      <c r="B104" s="1"/>
      <c r="C104" s="1"/>
      <c r="D104" s="1"/>
      <c r="E104" s="1"/>
      <c r="F104" s="1"/>
      <c r="G104" s="1"/>
      <c r="H104" s="1"/>
      <c r="I104" s="1"/>
      <c r="J104" s="1"/>
      <c r="K104" s="1"/>
      <c r="L104" s="7"/>
      <c r="M104" s="7"/>
      <c r="N104" s="7"/>
      <c r="O104" s="7"/>
      <c r="P104" s="7"/>
      <c r="Q104" s="7"/>
      <c r="R104" s="7"/>
      <c r="S104" s="7"/>
      <c r="T104" s="7"/>
      <c r="U104" s="7"/>
      <c r="V104" s="7"/>
      <c r="W104" s="7"/>
      <c r="X104" s="7"/>
      <c r="Y104" s="7"/>
      <c r="Z104" s="7"/>
      <c r="AA104" s="7"/>
      <c r="AB104" s="7"/>
      <c r="AC104" s="7"/>
    </row>
    <row r="105" spans="1:29" ht="15.75" customHeight="1">
      <c r="A105" s="7"/>
      <c r="B105" s="1"/>
      <c r="C105" s="1"/>
      <c r="D105" s="1"/>
      <c r="E105" s="1"/>
      <c r="F105" s="1"/>
      <c r="G105" s="1"/>
      <c r="H105" s="1"/>
      <c r="I105" s="1"/>
      <c r="J105" s="1"/>
      <c r="K105" s="1"/>
      <c r="L105" s="7"/>
      <c r="M105" s="7"/>
      <c r="N105" s="7"/>
      <c r="O105" s="7"/>
      <c r="P105" s="7"/>
      <c r="Q105" s="7"/>
      <c r="R105" s="7"/>
      <c r="S105" s="7"/>
      <c r="T105" s="7"/>
      <c r="U105" s="7"/>
      <c r="V105" s="7"/>
      <c r="W105" s="7"/>
      <c r="X105" s="7"/>
      <c r="Y105" s="7"/>
      <c r="Z105" s="7"/>
      <c r="AA105" s="7"/>
      <c r="AB105" s="7"/>
      <c r="AC105" s="7"/>
    </row>
    <row r="106" spans="1:29" ht="15.75" customHeight="1">
      <c r="A106" s="7"/>
      <c r="B106" s="1"/>
      <c r="C106" s="1"/>
      <c r="D106" s="1"/>
      <c r="E106" s="1"/>
      <c r="F106" s="1"/>
      <c r="G106" s="1"/>
      <c r="H106" s="1"/>
      <c r="I106" s="1"/>
      <c r="J106" s="1"/>
      <c r="K106" s="1"/>
      <c r="L106" s="7"/>
      <c r="M106" s="7"/>
      <c r="N106" s="7"/>
      <c r="O106" s="7"/>
      <c r="P106" s="7"/>
      <c r="Q106" s="7"/>
      <c r="R106" s="7"/>
      <c r="S106" s="7"/>
      <c r="T106" s="7"/>
      <c r="U106" s="7"/>
      <c r="V106" s="7"/>
      <c r="W106" s="7"/>
      <c r="X106" s="7"/>
      <c r="Y106" s="7"/>
      <c r="Z106" s="7"/>
      <c r="AA106" s="7"/>
      <c r="AB106" s="7"/>
      <c r="AC106" s="7"/>
    </row>
    <row r="107" spans="1:29" ht="15.75" customHeight="1">
      <c r="A107" s="7"/>
      <c r="B107" s="1"/>
      <c r="C107" s="1"/>
      <c r="D107" s="1"/>
      <c r="E107" s="1"/>
      <c r="F107" s="1"/>
      <c r="G107" s="1"/>
      <c r="H107" s="1"/>
      <c r="I107" s="1"/>
      <c r="J107" s="1"/>
      <c r="K107" s="1"/>
      <c r="L107" s="7"/>
      <c r="M107" s="7"/>
      <c r="N107" s="7"/>
      <c r="O107" s="7"/>
      <c r="P107" s="7"/>
      <c r="Q107" s="7"/>
      <c r="R107" s="7"/>
      <c r="S107" s="7"/>
      <c r="T107" s="7"/>
      <c r="U107" s="7"/>
      <c r="V107" s="7"/>
      <c r="W107" s="7"/>
      <c r="X107" s="7"/>
      <c r="Y107" s="7"/>
      <c r="Z107" s="7"/>
      <c r="AA107" s="7"/>
      <c r="AB107" s="7"/>
      <c r="AC107" s="7"/>
    </row>
    <row r="108" spans="1:29" ht="15.75" customHeight="1">
      <c r="A108" s="7"/>
      <c r="B108" s="1"/>
      <c r="C108" s="1"/>
      <c r="D108" s="1"/>
      <c r="E108" s="1"/>
      <c r="F108" s="1"/>
      <c r="G108" s="1"/>
      <c r="H108" s="1"/>
      <c r="I108" s="1"/>
      <c r="J108" s="1"/>
      <c r="K108" s="1"/>
      <c r="L108" s="7"/>
      <c r="M108" s="7"/>
      <c r="N108" s="7"/>
      <c r="O108" s="7"/>
      <c r="P108" s="7"/>
      <c r="Q108" s="7"/>
      <c r="R108" s="7"/>
      <c r="S108" s="7"/>
      <c r="T108" s="7"/>
      <c r="U108" s="7"/>
      <c r="V108" s="7"/>
      <c r="W108" s="7"/>
      <c r="X108" s="7"/>
      <c r="Y108" s="7"/>
      <c r="Z108" s="7"/>
      <c r="AA108" s="7"/>
      <c r="AB108" s="7"/>
      <c r="AC108" s="7"/>
    </row>
    <row r="109" spans="1:29" ht="15.75" customHeight="1">
      <c r="A109" s="7"/>
      <c r="B109" s="1"/>
      <c r="C109" s="1"/>
      <c r="D109" s="1"/>
      <c r="E109" s="1"/>
      <c r="F109" s="1"/>
      <c r="G109" s="1"/>
      <c r="H109" s="1"/>
      <c r="I109" s="1"/>
      <c r="J109" s="1"/>
      <c r="K109" s="1"/>
      <c r="L109" s="7"/>
      <c r="M109" s="7"/>
      <c r="N109" s="7"/>
      <c r="O109" s="7"/>
      <c r="P109" s="7"/>
      <c r="Q109" s="7"/>
      <c r="R109" s="7"/>
      <c r="S109" s="7"/>
      <c r="T109" s="7"/>
      <c r="U109" s="7"/>
      <c r="V109" s="7"/>
      <c r="W109" s="7"/>
      <c r="X109" s="7"/>
      <c r="Y109" s="7"/>
      <c r="Z109" s="7"/>
      <c r="AA109" s="7"/>
      <c r="AB109" s="7"/>
      <c r="AC109" s="7"/>
    </row>
    <row r="110" spans="1:29" ht="15.75" customHeight="1">
      <c r="A110" s="7"/>
      <c r="B110" s="1"/>
      <c r="C110" s="1"/>
      <c r="D110" s="1"/>
      <c r="E110" s="1"/>
      <c r="F110" s="1"/>
      <c r="G110" s="1"/>
      <c r="H110" s="1"/>
      <c r="I110" s="1"/>
      <c r="J110" s="1"/>
      <c r="K110" s="1"/>
      <c r="L110" s="7"/>
      <c r="M110" s="7"/>
      <c r="N110" s="7"/>
      <c r="O110" s="7"/>
      <c r="P110" s="7"/>
      <c r="Q110" s="7"/>
      <c r="R110" s="7"/>
      <c r="S110" s="7"/>
      <c r="T110" s="7"/>
      <c r="U110" s="7"/>
      <c r="V110" s="7"/>
      <c r="W110" s="7"/>
      <c r="X110" s="7"/>
      <c r="Y110" s="7"/>
      <c r="Z110" s="7"/>
      <c r="AA110" s="7"/>
      <c r="AB110" s="7"/>
      <c r="AC110" s="7"/>
    </row>
    <row r="111" spans="1:29" ht="15.75" customHeight="1">
      <c r="A111" s="7"/>
      <c r="B111" s="1"/>
      <c r="C111" s="1"/>
      <c r="D111" s="1"/>
      <c r="E111" s="1"/>
      <c r="F111" s="1"/>
      <c r="G111" s="1"/>
      <c r="H111" s="1"/>
      <c r="I111" s="1"/>
      <c r="J111" s="1"/>
      <c r="K111" s="1"/>
      <c r="L111" s="7"/>
      <c r="M111" s="7"/>
      <c r="N111" s="7"/>
      <c r="O111" s="7"/>
      <c r="P111" s="7"/>
      <c r="Q111" s="7"/>
      <c r="R111" s="7"/>
      <c r="S111" s="7"/>
      <c r="T111" s="7"/>
      <c r="U111" s="7"/>
      <c r="V111" s="7"/>
      <c r="W111" s="7"/>
      <c r="X111" s="7"/>
      <c r="Y111" s="7"/>
      <c r="Z111" s="7"/>
      <c r="AA111" s="7"/>
      <c r="AB111" s="7"/>
      <c r="AC111" s="7"/>
    </row>
    <row r="112" spans="1:29" ht="15.75" customHeight="1">
      <c r="A112" s="7"/>
      <c r="B112" s="1"/>
      <c r="C112" s="1"/>
      <c r="D112" s="1"/>
      <c r="E112" s="1"/>
      <c r="F112" s="1"/>
      <c r="G112" s="1"/>
      <c r="H112" s="1"/>
      <c r="I112" s="1"/>
      <c r="J112" s="1"/>
      <c r="K112" s="1"/>
      <c r="L112" s="7"/>
      <c r="M112" s="7"/>
      <c r="N112" s="7"/>
      <c r="O112" s="7"/>
      <c r="P112" s="7"/>
      <c r="Q112" s="7"/>
      <c r="R112" s="7"/>
      <c r="S112" s="7"/>
      <c r="T112" s="7"/>
      <c r="U112" s="7"/>
      <c r="V112" s="7"/>
      <c r="W112" s="7"/>
      <c r="X112" s="7"/>
      <c r="Y112" s="7"/>
      <c r="Z112" s="7"/>
      <c r="AA112" s="7"/>
      <c r="AB112" s="7"/>
      <c r="AC112" s="7"/>
    </row>
    <row r="113" spans="1:29" ht="15.75" customHeight="1">
      <c r="A113" s="7"/>
      <c r="B113" s="1"/>
      <c r="C113" s="1"/>
      <c r="D113" s="1"/>
      <c r="E113" s="1"/>
      <c r="F113" s="1"/>
      <c r="G113" s="1"/>
      <c r="H113" s="1"/>
      <c r="I113" s="1"/>
      <c r="J113" s="1"/>
      <c r="K113" s="1"/>
      <c r="L113" s="7"/>
      <c r="M113" s="7"/>
      <c r="N113" s="7"/>
      <c r="O113" s="7"/>
      <c r="P113" s="7"/>
      <c r="Q113" s="7"/>
      <c r="R113" s="7"/>
      <c r="S113" s="7"/>
      <c r="T113" s="7"/>
      <c r="U113" s="7"/>
      <c r="V113" s="7"/>
      <c r="W113" s="7"/>
      <c r="X113" s="7"/>
      <c r="Y113" s="7"/>
      <c r="Z113" s="7"/>
      <c r="AA113" s="7"/>
      <c r="AB113" s="7"/>
      <c r="AC113" s="7"/>
    </row>
    <row r="114" spans="1:29" ht="15.75" customHeight="1">
      <c r="A114" s="7"/>
      <c r="B114" s="1"/>
      <c r="C114" s="1"/>
      <c r="D114" s="1"/>
      <c r="E114" s="1"/>
      <c r="F114" s="1"/>
      <c r="G114" s="1"/>
      <c r="H114" s="1"/>
      <c r="I114" s="1"/>
      <c r="J114" s="1"/>
      <c r="K114" s="1"/>
      <c r="L114" s="7"/>
      <c r="M114" s="7"/>
      <c r="N114" s="7"/>
      <c r="O114" s="7"/>
      <c r="P114" s="7"/>
      <c r="Q114" s="7"/>
      <c r="R114" s="7"/>
      <c r="S114" s="7"/>
      <c r="T114" s="7"/>
      <c r="U114" s="7"/>
      <c r="V114" s="7"/>
      <c r="W114" s="7"/>
      <c r="X114" s="7"/>
      <c r="Y114" s="7"/>
      <c r="Z114" s="7"/>
      <c r="AA114" s="7"/>
      <c r="AB114" s="7"/>
      <c r="AC114" s="7"/>
    </row>
    <row r="115" spans="1:29" ht="15.75" customHeight="1">
      <c r="A115" s="7"/>
      <c r="B115" s="1"/>
      <c r="C115" s="1"/>
      <c r="D115" s="1"/>
      <c r="E115" s="1"/>
      <c r="F115" s="1"/>
      <c r="G115" s="1"/>
      <c r="H115" s="1"/>
      <c r="I115" s="1"/>
      <c r="J115" s="1"/>
      <c r="K115" s="1"/>
      <c r="L115" s="7"/>
      <c r="M115" s="7"/>
      <c r="N115" s="7"/>
      <c r="O115" s="7"/>
      <c r="P115" s="7"/>
      <c r="Q115" s="7"/>
      <c r="R115" s="7"/>
      <c r="S115" s="7"/>
      <c r="T115" s="7"/>
      <c r="U115" s="7"/>
      <c r="V115" s="7"/>
      <c r="W115" s="7"/>
      <c r="X115" s="7"/>
      <c r="Y115" s="7"/>
      <c r="Z115" s="7"/>
      <c r="AA115" s="7"/>
      <c r="AB115" s="7"/>
      <c r="AC115" s="7"/>
    </row>
    <row r="116" spans="1:29" ht="15.75" customHeight="1">
      <c r="A116" s="7"/>
      <c r="B116" s="1"/>
      <c r="C116" s="1"/>
      <c r="D116" s="1"/>
      <c r="E116" s="1"/>
      <c r="F116" s="1"/>
      <c r="G116" s="1"/>
      <c r="H116" s="1"/>
      <c r="I116" s="1"/>
      <c r="J116" s="1"/>
      <c r="K116" s="1"/>
      <c r="L116" s="7"/>
      <c r="M116" s="7"/>
      <c r="N116" s="7"/>
      <c r="O116" s="7"/>
      <c r="P116" s="7"/>
      <c r="Q116" s="7"/>
      <c r="R116" s="7"/>
      <c r="S116" s="7"/>
      <c r="T116" s="7"/>
      <c r="U116" s="7"/>
      <c r="V116" s="7"/>
      <c r="W116" s="7"/>
      <c r="X116" s="7"/>
      <c r="Y116" s="7"/>
      <c r="Z116" s="7"/>
      <c r="AA116" s="7"/>
      <c r="AB116" s="7"/>
      <c r="AC116" s="7"/>
    </row>
    <row r="117" spans="1:29" ht="15.75" customHeight="1">
      <c r="A117" s="7"/>
      <c r="B117" s="1"/>
      <c r="C117" s="1"/>
      <c r="D117" s="1"/>
      <c r="E117" s="1"/>
      <c r="F117" s="1"/>
      <c r="G117" s="1"/>
      <c r="H117" s="1"/>
      <c r="I117" s="1"/>
      <c r="J117" s="1"/>
      <c r="K117" s="1"/>
      <c r="L117" s="7"/>
      <c r="M117" s="7"/>
      <c r="N117" s="7"/>
      <c r="O117" s="7"/>
      <c r="P117" s="7"/>
      <c r="Q117" s="7"/>
      <c r="R117" s="7"/>
      <c r="S117" s="7"/>
      <c r="T117" s="7"/>
      <c r="U117" s="7"/>
      <c r="V117" s="7"/>
      <c r="W117" s="7"/>
      <c r="X117" s="7"/>
      <c r="Y117" s="7"/>
      <c r="Z117" s="7"/>
      <c r="AA117" s="7"/>
      <c r="AB117" s="7"/>
      <c r="AC117" s="7"/>
    </row>
    <row r="118" spans="1:29" ht="15.75" customHeight="1">
      <c r="A118" s="7"/>
      <c r="B118" s="1"/>
      <c r="C118" s="1"/>
      <c r="D118" s="1"/>
      <c r="E118" s="1"/>
      <c r="F118" s="1"/>
      <c r="G118" s="1"/>
      <c r="H118" s="1"/>
      <c r="I118" s="1"/>
      <c r="J118" s="1"/>
      <c r="K118" s="1"/>
      <c r="L118" s="7"/>
      <c r="M118" s="7"/>
      <c r="N118" s="7"/>
      <c r="O118" s="7"/>
      <c r="P118" s="7"/>
      <c r="Q118" s="7"/>
      <c r="R118" s="7"/>
      <c r="S118" s="7"/>
      <c r="T118" s="7"/>
      <c r="U118" s="7"/>
      <c r="V118" s="7"/>
      <c r="W118" s="7"/>
      <c r="X118" s="7"/>
      <c r="Y118" s="7"/>
      <c r="Z118" s="7"/>
      <c r="AA118" s="7"/>
      <c r="AB118" s="7"/>
      <c r="AC118" s="7"/>
    </row>
    <row r="119" spans="1:29" ht="15.75" customHeight="1">
      <c r="A119" s="7"/>
      <c r="B119" s="1"/>
      <c r="C119" s="1"/>
      <c r="D119" s="1"/>
      <c r="E119" s="1"/>
      <c r="F119" s="1"/>
      <c r="G119" s="1"/>
      <c r="H119" s="1"/>
      <c r="I119" s="1"/>
      <c r="J119" s="1"/>
      <c r="K119" s="1"/>
      <c r="L119" s="7"/>
      <c r="M119" s="7"/>
      <c r="N119" s="7"/>
      <c r="O119" s="7"/>
      <c r="P119" s="7"/>
      <c r="Q119" s="7"/>
      <c r="R119" s="7"/>
      <c r="S119" s="7"/>
      <c r="T119" s="7"/>
      <c r="U119" s="7"/>
      <c r="V119" s="7"/>
      <c r="W119" s="7"/>
      <c r="X119" s="7"/>
      <c r="Y119" s="7"/>
      <c r="Z119" s="7"/>
      <c r="AA119" s="7"/>
      <c r="AB119" s="7"/>
      <c r="AC119" s="7"/>
    </row>
    <row r="120" spans="1:29" ht="15.75" customHeight="1">
      <c r="A120" s="7"/>
      <c r="B120" s="1"/>
      <c r="C120" s="1"/>
      <c r="D120" s="1"/>
      <c r="E120" s="1"/>
      <c r="F120" s="1"/>
      <c r="G120" s="1"/>
      <c r="H120" s="1"/>
      <c r="I120" s="1"/>
      <c r="J120" s="1"/>
      <c r="K120" s="1"/>
      <c r="L120" s="7"/>
      <c r="M120" s="7"/>
      <c r="N120" s="7"/>
      <c r="O120" s="7"/>
      <c r="P120" s="7"/>
      <c r="Q120" s="7"/>
      <c r="R120" s="7"/>
      <c r="S120" s="7"/>
      <c r="T120" s="7"/>
      <c r="U120" s="7"/>
      <c r="V120" s="7"/>
      <c r="W120" s="7"/>
      <c r="X120" s="7"/>
      <c r="Y120" s="7"/>
      <c r="Z120" s="7"/>
      <c r="AA120" s="7"/>
      <c r="AB120" s="7"/>
      <c r="AC120" s="7"/>
    </row>
    <row r="121" spans="1:29" ht="15.75" customHeight="1">
      <c r="A121" s="7"/>
      <c r="B121" s="1"/>
      <c r="C121" s="1"/>
      <c r="D121" s="1"/>
      <c r="E121" s="1"/>
      <c r="F121" s="1"/>
      <c r="G121" s="1"/>
      <c r="H121" s="1"/>
      <c r="I121" s="1"/>
      <c r="J121" s="1"/>
      <c r="K121" s="1"/>
      <c r="L121" s="7"/>
      <c r="M121" s="7"/>
      <c r="N121" s="7"/>
      <c r="O121" s="7"/>
      <c r="P121" s="7"/>
      <c r="Q121" s="7"/>
      <c r="R121" s="7"/>
      <c r="S121" s="7"/>
      <c r="T121" s="7"/>
      <c r="U121" s="7"/>
      <c r="V121" s="7"/>
      <c r="W121" s="7"/>
      <c r="X121" s="7"/>
      <c r="Y121" s="7"/>
      <c r="Z121" s="7"/>
      <c r="AA121" s="7"/>
      <c r="AB121" s="7"/>
      <c r="AC121" s="7"/>
    </row>
    <row r="122" spans="1:29" ht="15.75" customHeight="1">
      <c r="A122" s="7"/>
      <c r="B122" s="1"/>
      <c r="C122" s="1"/>
      <c r="D122" s="1"/>
      <c r="E122" s="1"/>
      <c r="F122" s="1"/>
      <c r="G122" s="1"/>
      <c r="H122" s="1"/>
      <c r="I122" s="1"/>
      <c r="J122" s="1"/>
      <c r="K122" s="1"/>
      <c r="L122" s="7"/>
      <c r="M122" s="7"/>
      <c r="N122" s="7"/>
      <c r="O122" s="7"/>
      <c r="P122" s="7"/>
      <c r="Q122" s="7"/>
      <c r="R122" s="7"/>
      <c r="S122" s="7"/>
      <c r="T122" s="7"/>
      <c r="U122" s="7"/>
      <c r="V122" s="7"/>
      <c r="W122" s="7"/>
      <c r="X122" s="7"/>
      <c r="Y122" s="7"/>
      <c r="Z122" s="7"/>
      <c r="AA122" s="7"/>
      <c r="AB122" s="7"/>
      <c r="AC122" s="7"/>
    </row>
    <row r="123" spans="1:29" ht="15.75" customHeight="1">
      <c r="A123" s="7"/>
      <c r="B123" s="1"/>
      <c r="C123" s="1"/>
      <c r="D123" s="1"/>
      <c r="E123" s="1"/>
      <c r="F123" s="1"/>
      <c r="G123" s="1"/>
      <c r="H123" s="1"/>
      <c r="I123" s="1"/>
      <c r="J123" s="1"/>
      <c r="K123" s="1"/>
      <c r="L123" s="7"/>
      <c r="M123" s="7"/>
      <c r="N123" s="7"/>
      <c r="O123" s="7"/>
      <c r="P123" s="7"/>
      <c r="Q123" s="7"/>
      <c r="R123" s="7"/>
      <c r="S123" s="7"/>
      <c r="T123" s="7"/>
      <c r="U123" s="7"/>
      <c r="V123" s="7"/>
      <c r="W123" s="7"/>
      <c r="X123" s="7"/>
      <c r="Y123" s="7"/>
      <c r="Z123" s="7"/>
      <c r="AA123" s="7"/>
      <c r="AB123" s="7"/>
      <c r="AC123" s="7"/>
    </row>
    <row r="124" spans="1:29" ht="15.75" customHeight="1">
      <c r="A124" s="7"/>
      <c r="B124" s="1"/>
      <c r="C124" s="1"/>
      <c r="D124" s="1"/>
      <c r="E124" s="1"/>
      <c r="F124" s="1"/>
      <c r="G124" s="1"/>
      <c r="H124" s="1"/>
      <c r="I124" s="1"/>
      <c r="J124" s="1"/>
      <c r="K124" s="1"/>
      <c r="L124" s="7"/>
      <c r="M124" s="7"/>
      <c r="N124" s="7"/>
      <c r="O124" s="7"/>
      <c r="P124" s="7"/>
      <c r="Q124" s="7"/>
      <c r="R124" s="7"/>
      <c r="S124" s="7"/>
      <c r="T124" s="7"/>
      <c r="U124" s="7"/>
      <c r="V124" s="7"/>
      <c r="W124" s="7"/>
      <c r="X124" s="7"/>
      <c r="Y124" s="7"/>
      <c r="Z124" s="7"/>
      <c r="AA124" s="7"/>
      <c r="AB124" s="7"/>
      <c r="AC124" s="7"/>
    </row>
    <row r="125" spans="1:29" ht="15.75" customHeight="1">
      <c r="A125" s="7"/>
      <c r="B125" s="1"/>
      <c r="C125" s="1"/>
      <c r="D125" s="1"/>
      <c r="E125" s="1"/>
      <c r="F125" s="1"/>
      <c r="G125" s="1"/>
      <c r="H125" s="1"/>
      <c r="I125" s="1"/>
      <c r="J125" s="1"/>
      <c r="K125" s="1"/>
      <c r="L125" s="7"/>
      <c r="M125" s="7"/>
      <c r="N125" s="7"/>
      <c r="O125" s="7"/>
      <c r="P125" s="7"/>
      <c r="Q125" s="7"/>
      <c r="R125" s="7"/>
      <c r="S125" s="7"/>
      <c r="T125" s="7"/>
      <c r="U125" s="7"/>
      <c r="V125" s="7"/>
      <c r="W125" s="7"/>
      <c r="X125" s="7"/>
      <c r="Y125" s="7"/>
      <c r="Z125" s="7"/>
      <c r="AA125" s="7"/>
      <c r="AB125" s="7"/>
      <c r="AC125" s="7"/>
    </row>
    <row r="126" spans="1:29" ht="15.75" customHeight="1">
      <c r="A126" s="7"/>
      <c r="B126" s="1"/>
      <c r="C126" s="1"/>
      <c r="D126" s="1"/>
      <c r="E126" s="1"/>
      <c r="F126" s="1"/>
      <c r="G126" s="1"/>
      <c r="H126" s="1"/>
      <c r="I126" s="1"/>
      <c r="J126" s="1"/>
      <c r="K126" s="1"/>
      <c r="L126" s="7"/>
      <c r="M126" s="7"/>
      <c r="N126" s="7"/>
      <c r="O126" s="7"/>
      <c r="P126" s="7"/>
      <c r="Q126" s="7"/>
      <c r="R126" s="7"/>
      <c r="S126" s="7"/>
      <c r="T126" s="7"/>
      <c r="U126" s="7"/>
      <c r="V126" s="7"/>
      <c r="W126" s="7"/>
      <c r="X126" s="7"/>
      <c r="Y126" s="7"/>
      <c r="Z126" s="7"/>
      <c r="AA126" s="7"/>
      <c r="AB126" s="7"/>
      <c r="AC126" s="7"/>
    </row>
    <row r="127" spans="1:29" ht="15.75" customHeight="1">
      <c r="A127" s="7"/>
      <c r="B127" s="1"/>
      <c r="C127" s="1"/>
      <c r="D127" s="1"/>
      <c r="E127" s="1"/>
      <c r="F127" s="1"/>
      <c r="G127" s="1"/>
      <c r="H127" s="1"/>
      <c r="I127" s="1"/>
      <c r="J127" s="1"/>
      <c r="K127" s="1"/>
      <c r="L127" s="7"/>
      <c r="M127" s="7"/>
      <c r="N127" s="7"/>
      <c r="O127" s="7"/>
      <c r="P127" s="7"/>
      <c r="Q127" s="7"/>
      <c r="R127" s="7"/>
      <c r="S127" s="7"/>
      <c r="T127" s="7"/>
      <c r="U127" s="7"/>
      <c r="V127" s="7"/>
      <c r="W127" s="7"/>
      <c r="X127" s="7"/>
      <c r="Y127" s="7"/>
      <c r="Z127" s="7"/>
      <c r="AA127" s="7"/>
      <c r="AB127" s="7"/>
      <c r="AC127" s="7"/>
    </row>
    <row r="128" spans="1:29" ht="15.75" customHeight="1">
      <c r="A128" s="7"/>
      <c r="B128" s="1"/>
      <c r="C128" s="1"/>
      <c r="D128" s="1"/>
      <c r="E128" s="1"/>
      <c r="F128" s="1"/>
      <c r="G128" s="1"/>
      <c r="H128" s="1"/>
      <c r="I128" s="1"/>
      <c r="J128" s="1"/>
      <c r="K128" s="1"/>
      <c r="L128" s="7"/>
      <c r="M128" s="7"/>
      <c r="N128" s="7"/>
      <c r="O128" s="7"/>
      <c r="P128" s="7"/>
      <c r="Q128" s="7"/>
      <c r="R128" s="7"/>
      <c r="S128" s="7"/>
      <c r="T128" s="7"/>
      <c r="U128" s="7"/>
      <c r="V128" s="7"/>
      <c r="W128" s="7"/>
      <c r="X128" s="7"/>
      <c r="Y128" s="7"/>
      <c r="Z128" s="7"/>
      <c r="AA128" s="7"/>
      <c r="AB128" s="7"/>
      <c r="AC128" s="7"/>
    </row>
    <row r="129" spans="1:29" ht="15.75" customHeight="1">
      <c r="A129" s="7"/>
      <c r="B129" s="1"/>
      <c r="C129" s="1"/>
      <c r="D129" s="1"/>
      <c r="E129" s="1"/>
      <c r="F129" s="1"/>
      <c r="G129" s="1"/>
      <c r="H129" s="1"/>
      <c r="I129" s="1"/>
      <c r="J129" s="1"/>
      <c r="K129" s="1"/>
      <c r="L129" s="7"/>
      <c r="M129" s="7"/>
      <c r="N129" s="7"/>
      <c r="O129" s="7"/>
      <c r="P129" s="7"/>
      <c r="Q129" s="7"/>
      <c r="R129" s="7"/>
      <c r="S129" s="7"/>
      <c r="T129" s="7"/>
      <c r="U129" s="7"/>
      <c r="V129" s="7"/>
      <c r="W129" s="7"/>
      <c r="X129" s="7"/>
      <c r="Y129" s="7"/>
      <c r="Z129" s="7"/>
      <c r="AA129" s="7"/>
      <c r="AB129" s="7"/>
      <c r="AC129" s="7"/>
    </row>
    <row r="130" spans="1:29" ht="15.75" customHeight="1">
      <c r="A130" s="7"/>
      <c r="B130" s="1"/>
      <c r="C130" s="1"/>
      <c r="D130" s="1"/>
      <c r="E130" s="1"/>
      <c r="F130" s="1"/>
      <c r="G130" s="1"/>
      <c r="H130" s="1"/>
      <c r="I130" s="1"/>
      <c r="J130" s="1"/>
      <c r="K130" s="1"/>
      <c r="L130" s="7"/>
      <c r="M130" s="7"/>
      <c r="N130" s="7"/>
      <c r="O130" s="7"/>
      <c r="P130" s="7"/>
      <c r="Q130" s="7"/>
      <c r="R130" s="7"/>
      <c r="S130" s="7"/>
      <c r="T130" s="7"/>
      <c r="U130" s="7"/>
      <c r="V130" s="7"/>
      <c r="W130" s="7"/>
      <c r="X130" s="7"/>
      <c r="Y130" s="7"/>
      <c r="Z130" s="7"/>
      <c r="AA130" s="7"/>
      <c r="AB130" s="7"/>
      <c r="AC130" s="7"/>
    </row>
    <row r="131" spans="1:29" ht="15.75" customHeight="1">
      <c r="A131" s="7"/>
      <c r="B131" s="1"/>
      <c r="C131" s="1"/>
      <c r="D131" s="1"/>
      <c r="E131" s="1"/>
      <c r="F131" s="1"/>
      <c r="G131" s="1"/>
      <c r="H131" s="1"/>
      <c r="I131" s="1"/>
      <c r="J131" s="1"/>
      <c r="K131" s="1"/>
      <c r="L131" s="7"/>
      <c r="M131" s="7"/>
      <c r="N131" s="7"/>
      <c r="O131" s="7"/>
      <c r="P131" s="7"/>
      <c r="Q131" s="7"/>
      <c r="R131" s="7"/>
      <c r="S131" s="7"/>
      <c r="T131" s="7"/>
      <c r="U131" s="7"/>
      <c r="V131" s="7"/>
      <c r="W131" s="7"/>
      <c r="X131" s="7"/>
      <c r="Y131" s="7"/>
      <c r="Z131" s="7"/>
      <c r="AA131" s="7"/>
      <c r="AB131" s="7"/>
      <c r="AC131" s="7"/>
    </row>
    <row r="132" spans="1:29" ht="15.75" customHeight="1">
      <c r="A132" s="7"/>
      <c r="B132" s="1"/>
      <c r="C132" s="1"/>
      <c r="D132" s="1"/>
      <c r="E132" s="1"/>
      <c r="F132" s="1"/>
      <c r="G132" s="1"/>
      <c r="H132" s="1"/>
      <c r="I132" s="1"/>
      <c r="J132" s="1"/>
      <c r="K132" s="1"/>
      <c r="L132" s="7"/>
      <c r="M132" s="7"/>
      <c r="N132" s="7"/>
      <c r="O132" s="7"/>
      <c r="P132" s="7"/>
      <c r="Q132" s="7"/>
      <c r="R132" s="7"/>
      <c r="S132" s="7"/>
      <c r="T132" s="7"/>
      <c r="U132" s="7"/>
      <c r="V132" s="7"/>
      <c r="W132" s="7"/>
      <c r="X132" s="7"/>
      <c r="Y132" s="7"/>
      <c r="Z132" s="7"/>
      <c r="AA132" s="7"/>
      <c r="AB132" s="7"/>
      <c r="AC132" s="7"/>
    </row>
    <row r="133" spans="1:29" ht="15.75" customHeight="1">
      <c r="A133" s="7"/>
      <c r="B133" s="1"/>
      <c r="C133" s="1"/>
      <c r="D133" s="1"/>
      <c r="E133" s="1"/>
      <c r="F133" s="1"/>
      <c r="G133" s="1"/>
      <c r="H133" s="1"/>
      <c r="I133" s="1"/>
      <c r="J133" s="1"/>
      <c r="K133" s="1"/>
      <c r="L133" s="7"/>
      <c r="M133" s="7"/>
      <c r="N133" s="7"/>
      <c r="O133" s="7"/>
      <c r="P133" s="7"/>
      <c r="Q133" s="7"/>
      <c r="R133" s="7"/>
      <c r="S133" s="7"/>
      <c r="T133" s="7"/>
      <c r="U133" s="7"/>
      <c r="V133" s="7"/>
      <c r="W133" s="7"/>
      <c r="X133" s="7"/>
      <c r="Y133" s="7"/>
      <c r="Z133" s="7"/>
      <c r="AA133" s="7"/>
      <c r="AB133" s="7"/>
      <c r="AC133" s="7"/>
    </row>
    <row r="134" spans="1:29" ht="15.75" customHeight="1">
      <c r="A134" s="7"/>
      <c r="B134" s="1"/>
      <c r="C134" s="1"/>
      <c r="D134" s="1"/>
      <c r="E134" s="1"/>
      <c r="F134" s="1"/>
      <c r="G134" s="1"/>
      <c r="H134" s="1"/>
      <c r="I134" s="1"/>
      <c r="J134" s="1"/>
      <c r="K134" s="1"/>
      <c r="L134" s="7"/>
      <c r="M134" s="7"/>
      <c r="N134" s="7"/>
      <c r="O134" s="7"/>
      <c r="P134" s="7"/>
      <c r="Q134" s="7"/>
      <c r="R134" s="7"/>
      <c r="S134" s="7"/>
      <c r="T134" s="7"/>
      <c r="U134" s="7"/>
      <c r="V134" s="7"/>
      <c r="W134" s="7"/>
      <c r="X134" s="7"/>
      <c r="Y134" s="7"/>
      <c r="Z134" s="7"/>
      <c r="AA134" s="7"/>
      <c r="AB134" s="7"/>
      <c r="AC134" s="7"/>
    </row>
    <row r="135" spans="1:29" ht="15.75" customHeight="1">
      <c r="A135" s="7"/>
      <c r="B135" s="1"/>
      <c r="C135" s="1"/>
      <c r="D135" s="1"/>
      <c r="E135" s="1"/>
      <c r="F135" s="1"/>
      <c r="G135" s="1"/>
      <c r="H135" s="1"/>
      <c r="I135" s="1"/>
      <c r="J135" s="1"/>
      <c r="K135" s="1"/>
      <c r="L135" s="7"/>
      <c r="M135" s="7"/>
      <c r="N135" s="7"/>
      <c r="O135" s="7"/>
      <c r="P135" s="7"/>
      <c r="Q135" s="7"/>
      <c r="R135" s="7"/>
      <c r="S135" s="7"/>
      <c r="T135" s="7"/>
      <c r="U135" s="7"/>
      <c r="V135" s="7"/>
      <c r="W135" s="7"/>
      <c r="X135" s="7"/>
      <c r="Y135" s="7"/>
      <c r="Z135" s="7"/>
      <c r="AA135" s="7"/>
      <c r="AB135" s="7"/>
      <c r="AC135" s="7"/>
    </row>
    <row r="136" spans="1:29" ht="15.75" customHeight="1">
      <c r="A136" s="7"/>
      <c r="B136" s="1"/>
      <c r="C136" s="1"/>
      <c r="D136" s="1"/>
      <c r="E136" s="1"/>
      <c r="F136" s="1"/>
      <c r="G136" s="1"/>
      <c r="H136" s="1"/>
      <c r="I136" s="1"/>
      <c r="J136" s="1"/>
      <c r="K136" s="1"/>
      <c r="L136" s="7"/>
      <c r="M136" s="7"/>
      <c r="N136" s="7"/>
      <c r="O136" s="7"/>
      <c r="P136" s="7"/>
      <c r="Q136" s="7"/>
      <c r="R136" s="7"/>
      <c r="S136" s="7"/>
      <c r="T136" s="7"/>
      <c r="U136" s="7"/>
      <c r="V136" s="7"/>
      <c r="W136" s="7"/>
      <c r="X136" s="7"/>
      <c r="Y136" s="7"/>
      <c r="Z136" s="7"/>
      <c r="AA136" s="7"/>
      <c r="AB136" s="7"/>
      <c r="AC136" s="7"/>
    </row>
    <row r="137" spans="1:29" ht="15.75" customHeight="1">
      <c r="A137" s="7"/>
      <c r="B137" s="1"/>
      <c r="C137" s="1"/>
      <c r="D137" s="1"/>
      <c r="E137" s="1"/>
      <c r="F137" s="1"/>
      <c r="G137" s="1"/>
      <c r="H137" s="1"/>
      <c r="I137" s="1"/>
      <c r="J137" s="1"/>
      <c r="K137" s="1"/>
      <c r="L137" s="7"/>
      <c r="M137" s="7"/>
      <c r="N137" s="7"/>
      <c r="O137" s="7"/>
      <c r="P137" s="7"/>
      <c r="Q137" s="7"/>
      <c r="R137" s="7"/>
      <c r="S137" s="7"/>
      <c r="T137" s="7"/>
      <c r="U137" s="7"/>
      <c r="V137" s="7"/>
      <c r="W137" s="7"/>
      <c r="X137" s="7"/>
      <c r="Y137" s="7"/>
      <c r="Z137" s="7"/>
      <c r="AA137" s="7"/>
      <c r="AB137" s="7"/>
      <c r="AC137" s="7"/>
    </row>
    <row r="138" spans="1:29" ht="15.75" customHeight="1">
      <c r="A138" s="7"/>
      <c r="B138" s="1"/>
      <c r="C138" s="1"/>
      <c r="D138" s="1"/>
      <c r="E138" s="1"/>
      <c r="F138" s="1"/>
      <c r="G138" s="1"/>
      <c r="H138" s="1"/>
      <c r="I138" s="1"/>
      <c r="J138" s="1"/>
      <c r="K138" s="1"/>
      <c r="L138" s="7"/>
      <c r="M138" s="7"/>
      <c r="N138" s="7"/>
      <c r="O138" s="7"/>
      <c r="P138" s="7"/>
      <c r="Q138" s="7"/>
      <c r="R138" s="7"/>
      <c r="S138" s="7"/>
      <c r="T138" s="7"/>
      <c r="U138" s="7"/>
      <c r="V138" s="7"/>
      <c r="W138" s="7"/>
      <c r="X138" s="7"/>
      <c r="Y138" s="7"/>
      <c r="Z138" s="7"/>
      <c r="AA138" s="7"/>
      <c r="AB138" s="7"/>
      <c r="AC138" s="7"/>
    </row>
    <row r="139" spans="1:29" ht="15.75" customHeight="1">
      <c r="A139" s="7"/>
      <c r="B139" s="1"/>
      <c r="C139" s="1"/>
      <c r="D139" s="1"/>
      <c r="E139" s="1"/>
      <c r="F139" s="1"/>
      <c r="G139" s="1"/>
      <c r="H139" s="1"/>
      <c r="I139" s="1"/>
      <c r="J139" s="1"/>
      <c r="K139" s="1"/>
      <c r="L139" s="7"/>
      <c r="M139" s="7"/>
      <c r="N139" s="7"/>
      <c r="O139" s="7"/>
      <c r="P139" s="7"/>
      <c r="Q139" s="7"/>
      <c r="R139" s="7"/>
      <c r="S139" s="7"/>
      <c r="T139" s="7"/>
      <c r="U139" s="7"/>
      <c r="V139" s="7"/>
      <c r="W139" s="7"/>
      <c r="X139" s="7"/>
      <c r="Y139" s="7"/>
      <c r="Z139" s="7"/>
      <c r="AA139" s="7"/>
      <c r="AB139" s="7"/>
      <c r="AC139" s="7"/>
    </row>
    <row r="140" spans="1:29" ht="15.75" customHeight="1">
      <c r="A140" s="7"/>
      <c r="B140" s="1"/>
      <c r="C140" s="1"/>
      <c r="D140" s="1"/>
      <c r="E140" s="1"/>
      <c r="F140" s="1"/>
      <c r="G140" s="1"/>
      <c r="H140" s="1"/>
      <c r="I140" s="1"/>
      <c r="J140" s="1"/>
      <c r="K140" s="1"/>
      <c r="L140" s="7"/>
      <c r="M140" s="7"/>
      <c r="N140" s="7"/>
      <c r="O140" s="7"/>
      <c r="P140" s="7"/>
      <c r="Q140" s="7"/>
      <c r="R140" s="7"/>
      <c r="S140" s="7"/>
      <c r="T140" s="7"/>
      <c r="U140" s="7"/>
      <c r="V140" s="7"/>
      <c r="W140" s="7"/>
      <c r="X140" s="7"/>
      <c r="Y140" s="7"/>
      <c r="Z140" s="7"/>
      <c r="AA140" s="7"/>
      <c r="AB140" s="7"/>
      <c r="AC140" s="7"/>
    </row>
    <row r="141" spans="1:29" ht="15.75" customHeight="1">
      <c r="A141" s="7"/>
      <c r="B141" s="1"/>
      <c r="C141" s="1"/>
      <c r="D141" s="1"/>
      <c r="E141" s="1"/>
      <c r="F141" s="1"/>
      <c r="G141" s="1"/>
      <c r="H141" s="1"/>
      <c r="I141" s="1"/>
      <c r="J141" s="1"/>
      <c r="K141" s="1"/>
      <c r="L141" s="7"/>
      <c r="M141" s="7"/>
      <c r="N141" s="7"/>
      <c r="O141" s="7"/>
      <c r="P141" s="7"/>
      <c r="Q141" s="7"/>
      <c r="R141" s="7"/>
      <c r="S141" s="7"/>
      <c r="T141" s="7"/>
      <c r="U141" s="7"/>
      <c r="V141" s="7"/>
      <c r="W141" s="7"/>
      <c r="X141" s="7"/>
      <c r="Y141" s="7"/>
      <c r="Z141" s="7"/>
      <c r="AA141" s="7"/>
      <c r="AB141" s="7"/>
      <c r="AC141" s="7"/>
    </row>
    <row r="142" spans="1:29" ht="15.75" customHeight="1">
      <c r="A142" s="7"/>
      <c r="B142" s="1"/>
      <c r="C142" s="1"/>
      <c r="D142" s="1"/>
      <c r="E142" s="1"/>
      <c r="F142" s="1"/>
      <c r="G142" s="1"/>
      <c r="H142" s="1"/>
      <c r="I142" s="1"/>
      <c r="J142" s="1"/>
      <c r="K142" s="1"/>
      <c r="L142" s="7"/>
      <c r="M142" s="7"/>
      <c r="N142" s="7"/>
      <c r="O142" s="7"/>
      <c r="P142" s="7"/>
      <c r="Q142" s="7"/>
      <c r="R142" s="7"/>
      <c r="S142" s="7"/>
      <c r="T142" s="7"/>
      <c r="U142" s="7"/>
      <c r="V142" s="7"/>
      <c r="W142" s="7"/>
      <c r="X142" s="7"/>
      <c r="Y142" s="7"/>
      <c r="Z142" s="7"/>
      <c r="AA142" s="7"/>
      <c r="AB142" s="7"/>
      <c r="AC142" s="7"/>
    </row>
    <row r="143" spans="1:29" ht="15.75" customHeight="1">
      <c r="A143" s="7"/>
      <c r="B143" s="1"/>
      <c r="C143" s="1"/>
      <c r="D143" s="1"/>
      <c r="E143" s="1"/>
      <c r="F143" s="1"/>
      <c r="G143" s="1"/>
      <c r="H143" s="1"/>
      <c r="I143" s="1"/>
      <c r="J143" s="1"/>
      <c r="K143" s="1"/>
      <c r="L143" s="7"/>
      <c r="M143" s="7"/>
      <c r="N143" s="7"/>
      <c r="O143" s="7"/>
      <c r="P143" s="7"/>
      <c r="Q143" s="7"/>
      <c r="R143" s="7"/>
      <c r="S143" s="7"/>
      <c r="T143" s="7"/>
      <c r="U143" s="7"/>
      <c r="V143" s="7"/>
      <c r="W143" s="7"/>
      <c r="X143" s="7"/>
      <c r="Y143" s="7"/>
      <c r="Z143" s="7"/>
      <c r="AA143" s="7"/>
      <c r="AB143" s="7"/>
      <c r="AC143" s="7"/>
    </row>
    <row r="144" spans="1:29" ht="15.75" customHeight="1">
      <c r="A144" s="7"/>
      <c r="B144" s="1"/>
      <c r="C144" s="1"/>
      <c r="D144" s="1"/>
      <c r="E144" s="1"/>
      <c r="F144" s="1"/>
      <c r="G144" s="1"/>
      <c r="H144" s="1"/>
      <c r="I144" s="1"/>
      <c r="J144" s="1"/>
      <c r="K144" s="1"/>
      <c r="L144" s="7"/>
      <c r="M144" s="7"/>
      <c r="N144" s="7"/>
      <c r="O144" s="7"/>
      <c r="P144" s="7"/>
      <c r="Q144" s="7"/>
      <c r="R144" s="7"/>
      <c r="S144" s="7"/>
      <c r="T144" s="7"/>
      <c r="U144" s="7"/>
      <c r="V144" s="7"/>
      <c r="W144" s="7"/>
      <c r="X144" s="7"/>
      <c r="Y144" s="7"/>
      <c r="Z144" s="7"/>
      <c r="AA144" s="7"/>
      <c r="AB144" s="7"/>
      <c r="AC144" s="7"/>
    </row>
    <row r="145" spans="1:29" ht="15.75" customHeight="1">
      <c r="A145" s="7"/>
      <c r="B145" s="1"/>
      <c r="C145" s="1"/>
      <c r="D145" s="1"/>
      <c r="E145" s="1"/>
      <c r="F145" s="1"/>
      <c r="G145" s="1"/>
      <c r="H145" s="1"/>
      <c r="I145" s="1"/>
      <c r="J145" s="1"/>
      <c r="K145" s="1"/>
      <c r="L145" s="7"/>
      <c r="M145" s="7"/>
      <c r="N145" s="7"/>
      <c r="O145" s="7"/>
      <c r="P145" s="7"/>
      <c r="Q145" s="7"/>
      <c r="R145" s="7"/>
      <c r="S145" s="7"/>
      <c r="T145" s="7"/>
      <c r="U145" s="7"/>
      <c r="V145" s="7"/>
      <c r="W145" s="7"/>
      <c r="X145" s="7"/>
      <c r="Y145" s="7"/>
      <c r="Z145" s="7"/>
      <c r="AA145" s="7"/>
      <c r="AB145" s="7"/>
      <c r="AC145" s="7"/>
    </row>
    <row r="146" spans="1:29" ht="15.75" customHeight="1">
      <c r="A146" s="7"/>
      <c r="B146" s="1"/>
      <c r="C146" s="1"/>
      <c r="D146" s="1"/>
      <c r="E146" s="1"/>
      <c r="F146" s="1"/>
      <c r="G146" s="1"/>
      <c r="H146" s="1"/>
      <c r="I146" s="1"/>
      <c r="J146" s="1"/>
      <c r="K146" s="1"/>
      <c r="L146" s="7"/>
      <c r="M146" s="7"/>
      <c r="N146" s="7"/>
      <c r="O146" s="7"/>
      <c r="P146" s="7"/>
      <c r="Q146" s="7"/>
      <c r="R146" s="7"/>
      <c r="S146" s="7"/>
      <c r="T146" s="7"/>
      <c r="U146" s="7"/>
      <c r="V146" s="7"/>
      <c r="W146" s="7"/>
      <c r="X146" s="7"/>
      <c r="Y146" s="7"/>
      <c r="Z146" s="7"/>
      <c r="AA146" s="7"/>
      <c r="AB146" s="7"/>
      <c r="AC146" s="7"/>
    </row>
    <row r="147" spans="1:29" ht="15.75" customHeight="1">
      <c r="A147" s="7"/>
      <c r="B147" s="1"/>
      <c r="C147" s="1"/>
      <c r="D147" s="1"/>
      <c r="E147" s="1"/>
      <c r="F147" s="1"/>
      <c r="G147" s="1"/>
      <c r="H147" s="1"/>
      <c r="I147" s="1"/>
      <c r="J147" s="1"/>
      <c r="K147" s="1"/>
      <c r="L147" s="7"/>
      <c r="M147" s="7"/>
      <c r="N147" s="7"/>
      <c r="O147" s="7"/>
      <c r="P147" s="7"/>
      <c r="Q147" s="7"/>
      <c r="R147" s="7"/>
      <c r="S147" s="7"/>
      <c r="T147" s="7"/>
      <c r="U147" s="7"/>
      <c r="V147" s="7"/>
      <c r="W147" s="7"/>
      <c r="X147" s="7"/>
      <c r="Y147" s="7"/>
      <c r="Z147" s="7"/>
      <c r="AA147" s="7"/>
      <c r="AB147" s="7"/>
      <c r="AC147" s="7"/>
    </row>
    <row r="148" spans="1:29" ht="15.75" customHeight="1">
      <c r="A148" s="7"/>
      <c r="B148" s="1"/>
      <c r="C148" s="1"/>
      <c r="D148" s="1"/>
      <c r="E148" s="1"/>
      <c r="F148" s="1"/>
      <c r="G148" s="1"/>
      <c r="H148" s="1"/>
      <c r="I148" s="1"/>
      <c r="J148" s="1"/>
      <c r="K148" s="1"/>
      <c r="L148" s="7"/>
      <c r="M148" s="7"/>
      <c r="N148" s="7"/>
      <c r="O148" s="7"/>
      <c r="P148" s="7"/>
      <c r="Q148" s="7"/>
      <c r="R148" s="7"/>
      <c r="S148" s="7"/>
      <c r="T148" s="7"/>
      <c r="U148" s="7"/>
      <c r="V148" s="7"/>
      <c r="W148" s="7"/>
      <c r="X148" s="7"/>
      <c r="Y148" s="7"/>
      <c r="Z148" s="7"/>
      <c r="AA148" s="7"/>
      <c r="AB148" s="7"/>
      <c r="AC148" s="7"/>
    </row>
    <row r="149" spans="1:29" ht="15.75" customHeight="1">
      <c r="A149" s="7"/>
      <c r="B149" s="1"/>
      <c r="C149" s="1"/>
      <c r="D149" s="1"/>
      <c r="E149" s="1"/>
      <c r="F149" s="1"/>
      <c r="G149" s="1"/>
      <c r="H149" s="1"/>
      <c r="I149" s="1"/>
      <c r="J149" s="1"/>
      <c r="K149" s="1"/>
      <c r="L149" s="7"/>
      <c r="M149" s="7"/>
      <c r="N149" s="7"/>
      <c r="O149" s="7"/>
      <c r="P149" s="7"/>
      <c r="Q149" s="7"/>
      <c r="R149" s="7"/>
      <c r="S149" s="7"/>
      <c r="T149" s="7"/>
      <c r="U149" s="7"/>
      <c r="V149" s="7"/>
      <c r="W149" s="7"/>
      <c r="X149" s="7"/>
      <c r="Y149" s="7"/>
      <c r="Z149" s="7"/>
      <c r="AA149" s="7"/>
      <c r="AB149" s="7"/>
      <c r="AC149" s="7"/>
    </row>
    <row r="150" spans="1:29" ht="15.75" customHeight="1">
      <c r="A150" s="7"/>
      <c r="B150" s="1"/>
      <c r="C150" s="1"/>
      <c r="D150" s="1"/>
      <c r="E150" s="1"/>
      <c r="F150" s="1"/>
      <c r="G150" s="1"/>
      <c r="H150" s="1"/>
      <c r="I150" s="1"/>
      <c r="J150" s="1"/>
      <c r="K150" s="1"/>
      <c r="L150" s="7"/>
      <c r="M150" s="7"/>
      <c r="N150" s="7"/>
      <c r="O150" s="7"/>
      <c r="P150" s="7"/>
      <c r="Q150" s="7"/>
      <c r="R150" s="7"/>
      <c r="S150" s="7"/>
      <c r="T150" s="7"/>
      <c r="U150" s="7"/>
      <c r="V150" s="7"/>
      <c r="W150" s="7"/>
      <c r="X150" s="7"/>
      <c r="Y150" s="7"/>
      <c r="Z150" s="7"/>
      <c r="AA150" s="7"/>
      <c r="AB150" s="7"/>
      <c r="AC150" s="7"/>
    </row>
    <row r="151" spans="1:29" ht="15.75" customHeight="1">
      <c r="A151" s="7"/>
      <c r="B151" s="1"/>
      <c r="C151" s="1"/>
      <c r="D151" s="1"/>
      <c r="E151" s="1"/>
      <c r="F151" s="1"/>
      <c r="G151" s="1"/>
      <c r="H151" s="1"/>
      <c r="I151" s="1"/>
      <c r="J151" s="1"/>
      <c r="K151" s="1"/>
      <c r="L151" s="7"/>
      <c r="M151" s="7"/>
      <c r="N151" s="7"/>
      <c r="O151" s="7"/>
      <c r="P151" s="7"/>
      <c r="Q151" s="7"/>
      <c r="R151" s="7"/>
      <c r="S151" s="7"/>
      <c r="T151" s="7"/>
      <c r="U151" s="7"/>
      <c r="V151" s="7"/>
      <c r="W151" s="7"/>
      <c r="X151" s="7"/>
      <c r="Y151" s="7"/>
      <c r="Z151" s="7"/>
      <c r="AA151" s="7"/>
      <c r="AB151" s="7"/>
      <c r="AC151" s="7"/>
    </row>
    <row r="152" spans="1:29" ht="15.75" customHeight="1">
      <c r="A152" s="7"/>
      <c r="B152" s="1"/>
      <c r="C152" s="1"/>
      <c r="D152" s="1"/>
      <c r="E152" s="1"/>
      <c r="F152" s="1"/>
      <c r="G152" s="1"/>
      <c r="H152" s="1"/>
      <c r="I152" s="1"/>
      <c r="J152" s="1"/>
      <c r="K152" s="1"/>
      <c r="L152" s="7"/>
      <c r="M152" s="7"/>
      <c r="N152" s="7"/>
      <c r="O152" s="7"/>
      <c r="P152" s="7"/>
      <c r="Q152" s="7"/>
      <c r="R152" s="7"/>
      <c r="S152" s="7"/>
      <c r="T152" s="7"/>
      <c r="U152" s="7"/>
      <c r="V152" s="7"/>
      <c r="W152" s="7"/>
      <c r="X152" s="7"/>
      <c r="Y152" s="7"/>
      <c r="Z152" s="7"/>
      <c r="AA152" s="7"/>
      <c r="AB152" s="7"/>
      <c r="AC152" s="7"/>
    </row>
    <row r="153" spans="1:29" ht="15.75" customHeight="1">
      <c r="A153" s="7"/>
      <c r="B153" s="1"/>
      <c r="C153" s="1"/>
      <c r="D153" s="1"/>
      <c r="E153" s="1"/>
      <c r="F153" s="1"/>
      <c r="G153" s="1"/>
      <c r="H153" s="1"/>
      <c r="I153" s="1"/>
      <c r="J153" s="1"/>
      <c r="K153" s="1"/>
      <c r="L153" s="7"/>
      <c r="M153" s="7"/>
      <c r="N153" s="7"/>
      <c r="O153" s="7"/>
      <c r="P153" s="7"/>
      <c r="Q153" s="7"/>
      <c r="R153" s="7"/>
      <c r="S153" s="7"/>
      <c r="T153" s="7"/>
      <c r="U153" s="7"/>
      <c r="V153" s="7"/>
      <c r="W153" s="7"/>
      <c r="X153" s="7"/>
      <c r="Y153" s="7"/>
      <c r="Z153" s="7"/>
      <c r="AA153" s="7"/>
      <c r="AB153" s="7"/>
      <c r="AC153" s="7"/>
    </row>
    <row r="154" spans="1:29" ht="15.75" customHeight="1">
      <c r="A154" s="7"/>
      <c r="B154" s="1"/>
      <c r="C154" s="1"/>
      <c r="D154" s="1"/>
      <c r="E154" s="1"/>
      <c r="F154" s="1"/>
      <c r="G154" s="1"/>
      <c r="H154" s="1"/>
      <c r="I154" s="1"/>
      <c r="J154" s="1"/>
      <c r="K154" s="1"/>
      <c r="L154" s="7"/>
      <c r="M154" s="7"/>
      <c r="N154" s="7"/>
      <c r="O154" s="7"/>
      <c r="P154" s="7"/>
      <c r="Q154" s="7"/>
      <c r="R154" s="7"/>
      <c r="S154" s="7"/>
      <c r="T154" s="7"/>
      <c r="U154" s="7"/>
      <c r="V154" s="7"/>
      <c r="W154" s="7"/>
      <c r="X154" s="7"/>
      <c r="Y154" s="7"/>
      <c r="Z154" s="7"/>
      <c r="AA154" s="7"/>
      <c r="AB154" s="7"/>
      <c r="AC154" s="7"/>
    </row>
    <row r="155" spans="1:29" ht="15.75" customHeight="1">
      <c r="A155" s="7"/>
      <c r="B155" s="1"/>
      <c r="C155" s="1"/>
      <c r="D155" s="1"/>
      <c r="E155" s="1"/>
      <c r="F155" s="1"/>
      <c r="G155" s="1"/>
      <c r="H155" s="1"/>
      <c r="I155" s="1"/>
      <c r="J155" s="1"/>
      <c r="K155" s="1"/>
      <c r="L155" s="7"/>
      <c r="M155" s="7"/>
      <c r="N155" s="7"/>
      <c r="O155" s="7"/>
      <c r="P155" s="7"/>
      <c r="Q155" s="7"/>
      <c r="R155" s="7"/>
      <c r="S155" s="7"/>
      <c r="T155" s="7"/>
      <c r="U155" s="7"/>
      <c r="V155" s="7"/>
      <c r="W155" s="7"/>
      <c r="X155" s="7"/>
      <c r="Y155" s="7"/>
      <c r="Z155" s="7"/>
      <c r="AA155" s="7"/>
      <c r="AB155" s="7"/>
      <c r="AC155" s="7"/>
    </row>
    <row r="156" spans="1:29" ht="15.75" customHeight="1">
      <c r="A156" s="7"/>
      <c r="B156" s="1"/>
      <c r="C156" s="1"/>
      <c r="D156" s="1"/>
      <c r="E156" s="1"/>
      <c r="F156" s="1"/>
      <c r="G156" s="1"/>
      <c r="H156" s="1"/>
      <c r="I156" s="1"/>
      <c r="J156" s="1"/>
      <c r="K156" s="1"/>
      <c r="L156" s="7"/>
      <c r="M156" s="7"/>
      <c r="N156" s="7"/>
      <c r="O156" s="7"/>
      <c r="P156" s="7"/>
      <c r="Q156" s="7"/>
      <c r="R156" s="7"/>
      <c r="S156" s="7"/>
      <c r="T156" s="7"/>
      <c r="U156" s="7"/>
      <c r="V156" s="7"/>
      <c r="W156" s="7"/>
      <c r="X156" s="7"/>
      <c r="Y156" s="7"/>
      <c r="Z156" s="7"/>
      <c r="AA156" s="7"/>
      <c r="AB156" s="7"/>
      <c r="AC156" s="7"/>
    </row>
    <row r="157" spans="1:29" ht="15.75" customHeight="1">
      <c r="A157" s="7"/>
      <c r="B157" s="1"/>
      <c r="C157" s="1"/>
      <c r="D157" s="1"/>
      <c r="E157" s="1"/>
      <c r="F157" s="1"/>
      <c r="G157" s="1"/>
      <c r="H157" s="1"/>
      <c r="I157" s="1"/>
      <c r="J157" s="1"/>
      <c r="K157" s="1"/>
      <c r="L157" s="7"/>
      <c r="M157" s="7"/>
      <c r="N157" s="7"/>
      <c r="O157" s="7"/>
      <c r="P157" s="7"/>
      <c r="Q157" s="7"/>
      <c r="R157" s="7"/>
      <c r="S157" s="7"/>
      <c r="T157" s="7"/>
      <c r="U157" s="7"/>
      <c r="V157" s="7"/>
      <c r="W157" s="7"/>
      <c r="X157" s="7"/>
      <c r="Y157" s="7"/>
      <c r="Z157" s="7"/>
      <c r="AA157" s="7"/>
      <c r="AB157" s="7"/>
      <c r="AC157" s="7"/>
    </row>
    <row r="158" spans="1:29" ht="15.75" customHeight="1">
      <c r="A158" s="7"/>
      <c r="B158" s="1"/>
      <c r="C158" s="1"/>
      <c r="D158" s="1"/>
      <c r="E158" s="1"/>
      <c r="F158" s="1"/>
      <c r="G158" s="1"/>
      <c r="H158" s="1"/>
      <c r="I158" s="1"/>
      <c r="J158" s="1"/>
      <c r="K158" s="1"/>
      <c r="L158" s="7"/>
      <c r="M158" s="7"/>
      <c r="N158" s="7"/>
      <c r="O158" s="7"/>
      <c r="P158" s="7"/>
      <c r="Q158" s="7"/>
      <c r="R158" s="7"/>
      <c r="S158" s="7"/>
      <c r="T158" s="7"/>
      <c r="U158" s="7"/>
      <c r="V158" s="7"/>
      <c r="W158" s="7"/>
      <c r="X158" s="7"/>
      <c r="Y158" s="7"/>
      <c r="Z158" s="7"/>
      <c r="AA158" s="7"/>
      <c r="AB158" s="7"/>
      <c r="AC158" s="7"/>
    </row>
    <row r="159" spans="1:29" ht="15.75" customHeight="1">
      <c r="A159" s="7"/>
      <c r="B159" s="1"/>
      <c r="C159" s="1"/>
      <c r="D159" s="1"/>
      <c r="E159" s="1"/>
      <c r="F159" s="1"/>
      <c r="G159" s="1"/>
      <c r="H159" s="1"/>
      <c r="I159" s="1"/>
      <c r="J159" s="1"/>
      <c r="K159" s="1"/>
      <c r="L159" s="7"/>
      <c r="M159" s="7"/>
      <c r="N159" s="7"/>
      <c r="O159" s="7"/>
      <c r="P159" s="7"/>
      <c r="Q159" s="7"/>
      <c r="R159" s="7"/>
      <c r="S159" s="7"/>
      <c r="T159" s="7"/>
      <c r="U159" s="7"/>
      <c r="V159" s="7"/>
      <c r="W159" s="7"/>
      <c r="X159" s="7"/>
      <c r="Y159" s="7"/>
      <c r="Z159" s="7"/>
      <c r="AA159" s="7"/>
      <c r="AB159" s="7"/>
      <c r="AC159" s="7"/>
    </row>
    <row r="160" spans="1:29" ht="15.75" customHeight="1">
      <c r="A160" s="7"/>
      <c r="B160" s="1"/>
      <c r="C160" s="1"/>
      <c r="D160" s="1"/>
      <c r="E160" s="1"/>
      <c r="F160" s="1"/>
      <c r="G160" s="1"/>
      <c r="H160" s="1"/>
      <c r="I160" s="1"/>
      <c r="J160" s="1"/>
      <c r="K160" s="1"/>
      <c r="L160" s="7"/>
      <c r="M160" s="7"/>
      <c r="N160" s="7"/>
      <c r="O160" s="7"/>
      <c r="P160" s="7"/>
      <c r="Q160" s="7"/>
      <c r="R160" s="7"/>
      <c r="S160" s="7"/>
      <c r="T160" s="7"/>
      <c r="U160" s="7"/>
      <c r="V160" s="7"/>
      <c r="W160" s="7"/>
      <c r="X160" s="7"/>
      <c r="Y160" s="7"/>
      <c r="Z160" s="7"/>
      <c r="AA160" s="7"/>
      <c r="AB160" s="7"/>
      <c r="AC160" s="7"/>
    </row>
    <row r="161" spans="1:29" ht="15.75" customHeight="1">
      <c r="A161" s="7"/>
      <c r="B161" s="1"/>
      <c r="C161" s="1"/>
      <c r="D161" s="1"/>
      <c r="E161" s="1"/>
      <c r="F161" s="1"/>
      <c r="G161" s="1"/>
      <c r="H161" s="1"/>
      <c r="I161" s="1"/>
      <c r="J161" s="1"/>
      <c r="K161" s="1"/>
      <c r="L161" s="7"/>
      <c r="M161" s="7"/>
      <c r="N161" s="7"/>
      <c r="O161" s="7"/>
      <c r="P161" s="7"/>
      <c r="Q161" s="7"/>
      <c r="R161" s="7"/>
      <c r="S161" s="7"/>
      <c r="T161" s="7"/>
      <c r="U161" s="7"/>
      <c r="V161" s="7"/>
      <c r="W161" s="7"/>
      <c r="X161" s="7"/>
      <c r="Y161" s="7"/>
      <c r="Z161" s="7"/>
      <c r="AA161" s="7"/>
      <c r="AB161" s="7"/>
      <c r="AC161" s="7"/>
    </row>
    <row r="162" spans="1:29" ht="15.75" customHeight="1">
      <c r="A162" s="7"/>
      <c r="B162" s="1"/>
      <c r="C162" s="1"/>
      <c r="D162" s="1"/>
      <c r="E162" s="1"/>
      <c r="F162" s="1"/>
      <c r="G162" s="1"/>
      <c r="H162" s="1"/>
      <c r="I162" s="1"/>
      <c r="J162" s="1"/>
      <c r="K162" s="1"/>
      <c r="L162" s="7"/>
      <c r="M162" s="7"/>
      <c r="N162" s="7"/>
      <c r="O162" s="7"/>
      <c r="P162" s="7"/>
      <c r="Q162" s="7"/>
      <c r="R162" s="7"/>
      <c r="S162" s="7"/>
      <c r="T162" s="7"/>
      <c r="U162" s="7"/>
      <c r="V162" s="7"/>
      <c r="W162" s="7"/>
      <c r="X162" s="7"/>
      <c r="Y162" s="7"/>
      <c r="Z162" s="7"/>
      <c r="AA162" s="7"/>
      <c r="AB162" s="7"/>
      <c r="AC162" s="7"/>
    </row>
    <row r="163" spans="1:29" ht="15.75" customHeight="1">
      <c r="A163" s="7"/>
      <c r="B163" s="1"/>
      <c r="C163" s="1"/>
      <c r="D163" s="1"/>
      <c r="E163" s="1"/>
      <c r="F163" s="1"/>
      <c r="G163" s="1"/>
      <c r="H163" s="1"/>
      <c r="I163" s="1"/>
      <c r="J163" s="1"/>
      <c r="K163" s="1"/>
      <c r="L163" s="7"/>
      <c r="M163" s="7"/>
      <c r="N163" s="7"/>
      <c r="O163" s="7"/>
      <c r="P163" s="7"/>
      <c r="Q163" s="7"/>
      <c r="R163" s="7"/>
      <c r="S163" s="7"/>
      <c r="T163" s="7"/>
      <c r="U163" s="7"/>
      <c r="V163" s="7"/>
      <c r="W163" s="7"/>
      <c r="X163" s="7"/>
      <c r="Y163" s="7"/>
      <c r="Z163" s="7"/>
      <c r="AA163" s="7"/>
      <c r="AB163" s="7"/>
      <c r="AC163" s="7"/>
    </row>
    <row r="164" spans="1:29" ht="15.75" customHeight="1">
      <c r="A164" s="7"/>
      <c r="B164" s="1"/>
      <c r="C164" s="1"/>
      <c r="D164" s="1"/>
      <c r="E164" s="1"/>
      <c r="F164" s="1"/>
      <c r="G164" s="1"/>
      <c r="H164" s="1"/>
      <c r="I164" s="1"/>
      <c r="J164" s="1"/>
      <c r="K164" s="1"/>
      <c r="L164" s="7"/>
      <c r="M164" s="7"/>
      <c r="N164" s="7"/>
      <c r="O164" s="7"/>
      <c r="P164" s="7"/>
      <c r="Q164" s="7"/>
      <c r="R164" s="7"/>
      <c r="S164" s="7"/>
      <c r="T164" s="7"/>
      <c r="U164" s="7"/>
      <c r="V164" s="7"/>
      <c r="W164" s="7"/>
      <c r="X164" s="7"/>
      <c r="Y164" s="7"/>
      <c r="Z164" s="7"/>
      <c r="AA164" s="7"/>
      <c r="AB164" s="7"/>
      <c r="AC164" s="7"/>
    </row>
    <row r="165" spans="1:29" ht="15.75" customHeight="1">
      <c r="A165" s="7"/>
      <c r="B165" s="1"/>
      <c r="C165" s="1"/>
      <c r="D165" s="1"/>
      <c r="E165" s="1"/>
      <c r="F165" s="1"/>
      <c r="G165" s="1"/>
      <c r="H165" s="1"/>
      <c r="I165" s="1"/>
      <c r="J165" s="1"/>
      <c r="K165" s="1"/>
      <c r="L165" s="7"/>
      <c r="M165" s="7"/>
      <c r="N165" s="7"/>
      <c r="O165" s="7"/>
      <c r="P165" s="7"/>
      <c r="Q165" s="7"/>
      <c r="R165" s="7"/>
      <c r="S165" s="7"/>
      <c r="T165" s="7"/>
      <c r="U165" s="7"/>
      <c r="V165" s="7"/>
      <c r="W165" s="7"/>
      <c r="X165" s="7"/>
      <c r="Y165" s="7"/>
      <c r="Z165" s="7"/>
      <c r="AA165" s="7"/>
      <c r="AB165" s="7"/>
      <c r="AC165" s="7"/>
    </row>
    <row r="166" spans="1:29" ht="15.75" customHeight="1">
      <c r="A166" s="7"/>
      <c r="B166" s="1"/>
      <c r="C166" s="1"/>
      <c r="D166" s="1"/>
      <c r="E166" s="1"/>
      <c r="F166" s="1"/>
      <c r="G166" s="1"/>
      <c r="H166" s="1"/>
      <c r="I166" s="1"/>
      <c r="J166" s="1"/>
      <c r="K166" s="1"/>
      <c r="L166" s="7"/>
      <c r="M166" s="7"/>
      <c r="N166" s="7"/>
      <c r="O166" s="7"/>
      <c r="P166" s="7"/>
      <c r="Q166" s="7"/>
      <c r="R166" s="7"/>
      <c r="S166" s="7"/>
      <c r="T166" s="7"/>
      <c r="U166" s="7"/>
      <c r="V166" s="7"/>
      <c r="W166" s="7"/>
      <c r="X166" s="7"/>
      <c r="Y166" s="7"/>
      <c r="Z166" s="7"/>
      <c r="AA166" s="7"/>
      <c r="AB166" s="7"/>
      <c r="AC166" s="7"/>
    </row>
    <row r="167" spans="1:29" ht="15.75" customHeight="1">
      <c r="A167" s="7"/>
      <c r="B167" s="1"/>
      <c r="C167" s="1"/>
      <c r="D167" s="1"/>
      <c r="E167" s="1"/>
      <c r="F167" s="1"/>
      <c r="G167" s="1"/>
      <c r="H167" s="1"/>
      <c r="I167" s="1"/>
      <c r="J167" s="1"/>
      <c r="K167" s="1"/>
      <c r="L167" s="7"/>
      <c r="M167" s="7"/>
      <c r="N167" s="7"/>
      <c r="O167" s="7"/>
      <c r="P167" s="7"/>
      <c r="Q167" s="7"/>
      <c r="R167" s="7"/>
      <c r="S167" s="7"/>
      <c r="T167" s="7"/>
      <c r="U167" s="7"/>
      <c r="V167" s="7"/>
      <c r="W167" s="7"/>
      <c r="X167" s="7"/>
      <c r="Y167" s="7"/>
      <c r="Z167" s="7"/>
      <c r="AA167" s="7"/>
      <c r="AB167" s="7"/>
      <c r="AC167" s="7"/>
    </row>
    <row r="168" spans="1:29" ht="15.75" customHeight="1">
      <c r="A168" s="7"/>
      <c r="B168" s="1"/>
      <c r="C168" s="1"/>
      <c r="D168" s="1"/>
      <c r="E168" s="1"/>
      <c r="F168" s="1"/>
      <c r="G168" s="1"/>
      <c r="H168" s="1"/>
      <c r="I168" s="1"/>
      <c r="J168" s="1"/>
      <c r="K168" s="1"/>
      <c r="L168" s="7"/>
      <c r="M168" s="7"/>
      <c r="N168" s="7"/>
      <c r="O168" s="7"/>
      <c r="P168" s="7"/>
      <c r="Q168" s="7"/>
      <c r="R168" s="7"/>
      <c r="S168" s="7"/>
      <c r="T168" s="7"/>
      <c r="U168" s="7"/>
      <c r="V168" s="7"/>
      <c r="W168" s="7"/>
      <c r="X168" s="7"/>
      <c r="Y168" s="7"/>
      <c r="Z168" s="7"/>
      <c r="AA168" s="7"/>
      <c r="AB168" s="7"/>
      <c r="AC168" s="7"/>
    </row>
    <row r="169" spans="1:29" ht="15.75" customHeight="1">
      <c r="A169" s="7"/>
      <c r="B169" s="1"/>
      <c r="C169" s="1"/>
      <c r="D169" s="1"/>
      <c r="E169" s="1"/>
      <c r="F169" s="1"/>
      <c r="G169" s="1"/>
      <c r="H169" s="1"/>
      <c r="I169" s="1"/>
      <c r="J169" s="1"/>
      <c r="K169" s="1"/>
      <c r="L169" s="7"/>
      <c r="M169" s="7"/>
      <c r="N169" s="7"/>
      <c r="O169" s="7"/>
      <c r="P169" s="7"/>
      <c r="Q169" s="7"/>
      <c r="R169" s="7"/>
      <c r="S169" s="7"/>
      <c r="T169" s="7"/>
      <c r="U169" s="7"/>
      <c r="V169" s="7"/>
      <c r="W169" s="7"/>
      <c r="X169" s="7"/>
      <c r="Y169" s="7"/>
      <c r="Z169" s="7"/>
      <c r="AA169" s="7"/>
      <c r="AB169" s="7"/>
      <c r="AC169" s="7"/>
    </row>
    <row r="170" spans="1:29" ht="15.75" customHeight="1">
      <c r="A170" s="7"/>
      <c r="B170" s="1"/>
      <c r="C170" s="1"/>
      <c r="D170" s="1"/>
      <c r="E170" s="1"/>
      <c r="F170" s="1"/>
      <c r="G170" s="1"/>
      <c r="H170" s="1"/>
      <c r="I170" s="1"/>
      <c r="J170" s="1"/>
      <c r="K170" s="1"/>
      <c r="L170" s="7"/>
      <c r="M170" s="7"/>
      <c r="N170" s="7"/>
      <c r="O170" s="7"/>
      <c r="P170" s="7"/>
      <c r="Q170" s="7"/>
      <c r="R170" s="7"/>
      <c r="S170" s="7"/>
      <c r="T170" s="7"/>
      <c r="U170" s="7"/>
      <c r="V170" s="7"/>
      <c r="W170" s="7"/>
      <c r="X170" s="7"/>
      <c r="Y170" s="7"/>
      <c r="Z170" s="7"/>
      <c r="AA170" s="7"/>
      <c r="AB170" s="7"/>
      <c r="AC170" s="7"/>
    </row>
    <row r="171" spans="1:29" ht="15.75" customHeight="1">
      <c r="A171" s="7"/>
      <c r="B171" s="1"/>
      <c r="C171" s="1"/>
      <c r="D171" s="1"/>
      <c r="E171" s="1"/>
      <c r="F171" s="1"/>
      <c r="G171" s="1"/>
      <c r="H171" s="1"/>
      <c r="I171" s="1"/>
      <c r="J171" s="1"/>
      <c r="K171" s="1"/>
      <c r="L171" s="7"/>
      <c r="M171" s="7"/>
      <c r="N171" s="7"/>
      <c r="O171" s="7"/>
      <c r="P171" s="7"/>
      <c r="Q171" s="7"/>
      <c r="R171" s="7"/>
      <c r="S171" s="7"/>
      <c r="T171" s="7"/>
      <c r="U171" s="7"/>
      <c r="V171" s="7"/>
      <c r="W171" s="7"/>
      <c r="X171" s="7"/>
      <c r="Y171" s="7"/>
      <c r="Z171" s="7"/>
      <c r="AA171" s="7"/>
      <c r="AB171" s="7"/>
      <c r="AC171" s="7"/>
    </row>
    <row r="172" spans="1:29" ht="15.75" customHeight="1">
      <c r="A172" s="7"/>
      <c r="B172" s="1"/>
      <c r="C172" s="1"/>
      <c r="D172" s="1"/>
      <c r="E172" s="1"/>
      <c r="F172" s="1"/>
      <c r="G172" s="1"/>
      <c r="H172" s="1"/>
      <c r="I172" s="1"/>
      <c r="J172" s="1"/>
      <c r="K172" s="1"/>
      <c r="L172" s="7"/>
      <c r="M172" s="7"/>
      <c r="N172" s="7"/>
      <c r="O172" s="7"/>
      <c r="P172" s="7"/>
      <c r="Q172" s="7"/>
      <c r="R172" s="7"/>
      <c r="S172" s="7"/>
      <c r="T172" s="7"/>
      <c r="U172" s="7"/>
      <c r="V172" s="7"/>
      <c r="W172" s="7"/>
      <c r="X172" s="7"/>
      <c r="Y172" s="7"/>
      <c r="Z172" s="7"/>
      <c r="AA172" s="7"/>
      <c r="AB172" s="7"/>
      <c r="AC172" s="7"/>
    </row>
    <row r="173" spans="1:29" ht="15.75" customHeight="1">
      <c r="A173" s="7"/>
      <c r="B173" s="1"/>
      <c r="C173" s="1"/>
      <c r="D173" s="1"/>
      <c r="E173" s="1"/>
      <c r="F173" s="1"/>
      <c r="G173" s="1"/>
      <c r="H173" s="1"/>
      <c r="I173" s="1"/>
      <c r="J173" s="1"/>
      <c r="K173" s="1"/>
      <c r="L173" s="7"/>
      <c r="M173" s="7"/>
      <c r="N173" s="7"/>
      <c r="O173" s="7"/>
      <c r="P173" s="7"/>
      <c r="Q173" s="7"/>
      <c r="R173" s="7"/>
      <c r="S173" s="7"/>
      <c r="T173" s="7"/>
      <c r="U173" s="7"/>
      <c r="V173" s="7"/>
      <c r="W173" s="7"/>
      <c r="X173" s="7"/>
      <c r="Y173" s="7"/>
      <c r="Z173" s="7"/>
      <c r="AA173" s="7"/>
      <c r="AB173" s="7"/>
      <c r="AC173" s="7"/>
    </row>
    <row r="174" spans="1:29" ht="15.75" customHeight="1">
      <c r="A174" s="7"/>
      <c r="B174" s="1"/>
      <c r="C174" s="1"/>
      <c r="D174" s="1"/>
      <c r="E174" s="1"/>
      <c r="F174" s="1"/>
      <c r="G174" s="1"/>
      <c r="H174" s="1"/>
      <c r="I174" s="1"/>
      <c r="J174" s="1"/>
      <c r="K174" s="1"/>
      <c r="L174" s="7"/>
      <c r="M174" s="7"/>
      <c r="N174" s="7"/>
      <c r="O174" s="7"/>
      <c r="P174" s="7"/>
      <c r="Q174" s="7"/>
      <c r="R174" s="7"/>
      <c r="S174" s="7"/>
      <c r="T174" s="7"/>
      <c r="U174" s="7"/>
      <c r="V174" s="7"/>
      <c r="W174" s="7"/>
      <c r="X174" s="7"/>
      <c r="Y174" s="7"/>
      <c r="Z174" s="7"/>
      <c r="AA174" s="7"/>
      <c r="AB174" s="7"/>
      <c r="AC174" s="7"/>
    </row>
    <row r="175" spans="1:29" ht="15.75" customHeight="1">
      <c r="A175" s="7"/>
      <c r="B175" s="1"/>
      <c r="C175" s="1"/>
      <c r="D175" s="1"/>
      <c r="E175" s="1"/>
      <c r="F175" s="1"/>
      <c r="G175" s="1"/>
      <c r="H175" s="1"/>
      <c r="I175" s="1"/>
      <c r="J175" s="1"/>
      <c r="K175" s="1"/>
      <c r="L175" s="7"/>
      <c r="M175" s="7"/>
      <c r="N175" s="7"/>
      <c r="O175" s="7"/>
      <c r="P175" s="7"/>
      <c r="Q175" s="7"/>
      <c r="R175" s="7"/>
      <c r="S175" s="7"/>
      <c r="T175" s="7"/>
      <c r="U175" s="7"/>
      <c r="V175" s="7"/>
      <c r="W175" s="7"/>
      <c r="X175" s="7"/>
      <c r="Y175" s="7"/>
      <c r="Z175" s="7"/>
      <c r="AA175" s="7"/>
      <c r="AB175" s="7"/>
      <c r="AC175" s="7"/>
    </row>
    <row r="176" spans="1:29" ht="15.75" customHeight="1">
      <c r="A176" s="7"/>
      <c r="B176" s="1"/>
      <c r="C176" s="1"/>
      <c r="D176" s="1"/>
      <c r="E176" s="1"/>
      <c r="F176" s="1"/>
      <c r="G176" s="1"/>
      <c r="H176" s="1"/>
      <c r="I176" s="1"/>
      <c r="J176" s="1"/>
      <c r="K176" s="1"/>
      <c r="L176" s="7"/>
      <c r="M176" s="7"/>
      <c r="N176" s="7"/>
      <c r="O176" s="7"/>
      <c r="P176" s="7"/>
      <c r="Q176" s="7"/>
      <c r="R176" s="7"/>
      <c r="S176" s="7"/>
      <c r="T176" s="7"/>
      <c r="U176" s="7"/>
      <c r="V176" s="7"/>
      <c r="W176" s="7"/>
      <c r="X176" s="7"/>
      <c r="Y176" s="7"/>
      <c r="Z176" s="7"/>
      <c r="AA176" s="7"/>
      <c r="AB176" s="7"/>
      <c r="AC176" s="7"/>
    </row>
    <row r="177" spans="1:29" ht="15.75" customHeight="1">
      <c r="A177" s="7"/>
      <c r="B177" s="1"/>
      <c r="C177" s="1"/>
      <c r="D177" s="1"/>
      <c r="E177" s="1"/>
      <c r="F177" s="1"/>
      <c r="G177" s="1"/>
      <c r="H177" s="1"/>
      <c r="I177" s="1"/>
      <c r="J177" s="1"/>
      <c r="K177" s="1"/>
      <c r="L177" s="7"/>
      <c r="M177" s="7"/>
      <c r="N177" s="7"/>
      <c r="O177" s="7"/>
      <c r="P177" s="7"/>
      <c r="Q177" s="7"/>
      <c r="R177" s="7"/>
      <c r="S177" s="7"/>
      <c r="T177" s="7"/>
      <c r="U177" s="7"/>
      <c r="V177" s="7"/>
      <c r="W177" s="7"/>
      <c r="X177" s="7"/>
      <c r="Y177" s="7"/>
      <c r="Z177" s="7"/>
      <c r="AA177" s="7"/>
      <c r="AB177" s="7"/>
      <c r="AC177" s="7"/>
    </row>
    <row r="178" spans="1:29" ht="15.75" customHeight="1">
      <c r="A178" s="7"/>
      <c r="B178" s="1"/>
      <c r="C178" s="1"/>
      <c r="D178" s="1"/>
      <c r="E178" s="1"/>
      <c r="F178" s="1"/>
      <c r="G178" s="1"/>
      <c r="H178" s="1"/>
      <c r="I178" s="1"/>
      <c r="J178" s="1"/>
      <c r="K178" s="1"/>
      <c r="L178" s="7"/>
      <c r="M178" s="7"/>
      <c r="N178" s="7"/>
      <c r="O178" s="7"/>
      <c r="P178" s="7"/>
      <c r="Q178" s="7"/>
      <c r="R178" s="7"/>
      <c r="S178" s="7"/>
      <c r="T178" s="7"/>
      <c r="U178" s="7"/>
      <c r="V178" s="7"/>
      <c r="W178" s="7"/>
      <c r="X178" s="7"/>
      <c r="Y178" s="7"/>
      <c r="Z178" s="7"/>
      <c r="AA178" s="7"/>
      <c r="AB178" s="7"/>
      <c r="AC178" s="7"/>
    </row>
    <row r="179" spans="1:29" ht="15.75" customHeight="1">
      <c r="A179" s="7"/>
      <c r="B179" s="1"/>
      <c r="C179" s="1"/>
      <c r="D179" s="1"/>
      <c r="E179" s="1"/>
      <c r="F179" s="1"/>
      <c r="G179" s="1"/>
      <c r="H179" s="1"/>
      <c r="I179" s="1"/>
      <c r="J179" s="1"/>
      <c r="K179" s="1"/>
      <c r="L179" s="7"/>
      <c r="M179" s="7"/>
      <c r="N179" s="7"/>
      <c r="O179" s="7"/>
      <c r="P179" s="7"/>
      <c r="Q179" s="7"/>
      <c r="R179" s="7"/>
      <c r="S179" s="7"/>
      <c r="T179" s="7"/>
      <c r="U179" s="7"/>
      <c r="V179" s="7"/>
      <c r="W179" s="7"/>
      <c r="X179" s="7"/>
      <c r="Y179" s="7"/>
      <c r="Z179" s="7"/>
      <c r="AA179" s="7"/>
      <c r="AB179" s="7"/>
      <c r="AC179" s="7"/>
    </row>
    <row r="180" spans="1:29" ht="15.75" customHeight="1">
      <c r="A180" s="7"/>
      <c r="B180" s="1"/>
      <c r="C180" s="1"/>
      <c r="D180" s="1"/>
      <c r="E180" s="1"/>
      <c r="F180" s="1"/>
      <c r="G180" s="1"/>
      <c r="H180" s="1"/>
      <c r="I180" s="1"/>
      <c r="J180" s="1"/>
      <c r="K180" s="1"/>
      <c r="L180" s="7"/>
      <c r="M180" s="7"/>
      <c r="N180" s="7"/>
      <c r="O180" s="7"/>
      <c r="P180" s="7"/>
      <c r="Q180" s="7"/>
      <c r="R180" s="7"/>
      <c r="S180" s="7"/>
      <c r="T180" s="7"/>
      <c r="U180" s="7"/>
      <c r="V180" s="7"/>
      <c r="W180" s="7"/>
      <c r="X180" s="7"/>
      <c r="Y180" s="7"/>
      <c r="Z180" s="7"/>
      <c r="AA180" s="7"/>
      <c r="AB180" s="7"/>
      <c r="AC180" s="7"/>
    </row>
    <row r="181" spans="1:29" ht="15.75" customHeight="1">
      <c r="A181" s="7"/>
      <c r="B181" s="1"/>
      <c r="C181" s="1"/>
      <c r="D181" s="1"/>
      <c r="E181" s="1"/>
      <c r="F181" s="1"/>
      <c r="G181" s="1"/>
      <c r="H181" s="1"/>
      <c r="I181" s="1"/>
      <c r="J181" s="1"/>
      <c r="K181" s="1"/>
      <c r="L181" s="7"/>
      <c r="M181" s="7"/>
      <c r="N181" s="7"/>
      <c r="O181" s="7"/>
      <c r="P181" s="7"/>
      <c r="Q181" s="7"/>
      <c r="R181" s="7"/>
      <c r="S181" s="7"/>
      <c r="T181" s="7"/>
      <c r="U181" s="7"/>
      <c r="V181" s="7"/>
      <c r="W181" s="7"/>
      <c r="X181" s="7"/>
      <c r="Y181" s="7"/>
      <c r="Z181" s="7"/>
      <c r="AA181" s="7"/>
      <c r="AB181" s="7"/>
      <c r="AC181" s="7"/>
    </row>
    <row r="182" spans="1:29" ht="15.75" customHeight="1">
      <c r="A182" s="7"/>
      <c r="B182" s="1"/>
      <c r="C182" s="1"/>
      <c r="D182" s="1"/>
      <c r="E182" s="1"/>
      <c r="F182" s="1"/>
      <c r="G182" s="1"/>
      <c r="H182" s="1"/>
      <c r="I182" s="1"/>
      <c r="J182" s="1"/>
      <c r="K182" s="1"/>
      <c r="L182" s="7"/>
      <c r="M182" s="7"/>
      <c r="N182" s="7"/>
      <c r="O182" s="7"/>
      <c r="P182" s="7"/>
      <c r="Q182" s="7"/>
      <c r="R182" s="7"/>
      <c r="S182" s="7"/>
      <c r="T182" s="7"/>
      <c r="U182" s="7"/>
      <c r="V182" s="7"/>
      <c r="W182" s="7"/>
      <c r="X182" s="7"/>
      <c r="Y182" s="7"/>
      <c r="Z182" s="7"/>
      <c r="AA182" s="7"/>
      <c r="AB182" s="7"/>
      <c r="AC182" s="7"/>
    </row>
    <row r="183" spans="1:29" ht="15.75" customHeight="1">
      <c r="A183" s="7"/>
      <c r="B183" s="1"/>
      <c r="C183" s="1"/>
      <c r="D183" s="1"/>
      <c r="E183" s="1"/>
      <c r="F183" s="1"/>
      <c r="G183" s="1"/>
      <c r="H183" s="1"/>
      <c r="I183" s="1"/>
      <c r="J183" s="1"/>
      <c r="K183" s="1"/>
      <c r="L183" s="7"/>
      <c r="M183" s="7"/>
      <c r="N183" s="7"/>
      <c r="O183" s="7"/>
      <c r="P183" s="7"/>
      <c r="Q183" s="7"/>
      <c r="R183" s="7"/>
      <c r="S183" s="7"/>
      <c r="T183" s="7"/>
      <c r="U183" s="7"/>
      <c r="V183" s="7"/>
      <c r="W183" s="7"/>
      <c r="X183" s="7"/>
      <c r="Y183" s="7"/>
      <c r="Z183" s="7"/>
      <c r="AA183" s="7"/>
      <c r="AB183" s="7"/>
      <c r="AC183" s="7"/>
    </row>
    <row r="184" spans="1:29" ht="15.75" customHeight="1">
      <c r="A184" s="7"/>
      <c r="B184" s="1"/>
      <c r="C184" s="1"/>
      <c r="D184" s="1"/>
      <c r="E184" s="1"/>
      <c r="F184" s="1"/>
      <c r="G184" s="1"/>
      <c r="H184" s="1"/>
      <c r="I184" s="1"/>
      <c r="J184" s="1"/>
      <c r="K184" s="1"/>
      <c r="L184" s="7"/>
      <c r="M184" s="7"/>
      <c r="N184" s="7"/>
      <c r="O184" s="7"/>
      <c r="P184" s="7"/>
      <c r="Q184" s="7"/>
      <c r="R184" s="7"/>
      <c r="S184" s="7"/>
      <c r="T184" s="7"/>
      <c r="U184" s="7"/>
      <c r="V184" s="7"/>
      <c r="W184" s="7"/>
      <c r="X184" s="7"/>
      <c r="Y184" s="7"/>
      <c r="Z184" s="7"/>
      <c r="AA184" s="7"/>
      <c r="AB184" s="7"/>
      <c r="AC184" s="7"/>
    </row>
    <row r="185" spans="1:29" ht="15.75" customHeight="1">
      <c r="A185" s="7"/>
      <c r="B185" s="1"/>
      <c r="C185" s="1"/>
      <c r="D185" s="1"/>
      <c r="E185" s="1"/>
      <c r="F185" s="1"/>
      <c r="G185" s="1"/>
      <c r="H185" s="1"/>
      <c r="I185" s="1"/>
      <c r="J185" s="1"/>
      <c r="K185" s="1"/>
      <c r="L185" s="7"/>
      <c r="M185" s="7"/>
      <c r="N185" s="7"/>
      <c r="O185" s="7"/>
      <c r="P185" s="7"/>
      <c r="Q185" s="7"/>
      <c r="R185" s="7"/>
      <c r="S185" s="7"/>
      <c r="T185" s="7"/>
      <c r="U185" s="7"/>
      <c r="V185" s="7"/>
      <c r="W185" s="7"/>
      <c r="X185" s="7"/>
      <c r="Y185" s="7"/>
      <c r="Z185" s="7"/>
      <c r="AA185" s="7"/>
      <c r="AB185" s="7"/>
      <c r="AC185" s="7"/>
    </row>
    <row r="186" spans="1:29" ht="15.75" customHeight="1">
      <c r="A186" s="7"/>
      <c r="B186" s="1"/>
      <c r="C186" s="1"/>
      <c r="D186" s="1"/>
      <c r="E186" s="1"/>
      <c r="F186" s="1"/>
      <c r="G186" s="1"/>
      <c r="H186" s="1"/>
      <c r="I186" s="1"/>
      <c r="J186" s="1"/>
      <c r="K186" s="1"/>
      <c r="L186" s="7"/>
      <c r="M186" s="7"/>
      <c r="N186" s="7"/>
      <c r="O186" s="7"/>
      <c r="P186" s="7"/>
      <c r="Q186" s="7"/>
      <c r="R186" s="7"/>
      <c r="S186" s="7"/>
      <c r="T186" s="7"/>
      <c r="U186" s="7"/>
      <c r="V186" s="7"/>
      <c r="W186" s="7"/>
      <c r="X186" s="7"/>
      <c r="Y186" s="7"/>
      <c r="Z186" s="7"/>
      <c r="AA186" s="7"/>
      <c r="AB186" s="7"/>
      <c r="AC186" s="7"/>
    </row>
    <row r="187" spans="1:29" ht="15.75" customHeight="1">
      <c r="A187" s="7"/>
      <c r="B187" s="1"/>
      <c r="C187" s="1"/>
      <c r="D187" s="1"/>
      <c r="E187" s="1"/>
      <c r="F187" s="1"/>
      <c r="G187" s="1"/>
      <c r="H187" s="1"/>
      <c r="I187" s="1"/>
      <c r="J187" s="1"/>
      <c r="K187" s="1"/>
      <c r="L187" s="7"/>
      <c r="M187" s="7"/>
      <c r="N187" s="7"/>
      <c r="O187" s="7"/>
      <c r="P187" s="7"/>
      <c r="Q187" s="7"/>
      <c r="R187" s="7"/>
      <c r="S187" s="7"/>
      <c r="T187" s="7"/>
      <c r="U187" s="7"/>
      <c r="V187" s="7"/>
      <c r="W187" s="7"/>
      <c r="X187" s="7"/>
      <c r="Y187" s="7"/>
      <c r="Z187" s="7"/>
      <c r="AA187" s="7"/>
      <c r="AB187" s="7"/>
      <c r="AC187" s="7"/>
    </row>
    <row r="188" spans="1:29" ht="15.75" customHeight="1">
      <c r="A188" s="7"/>
      <c r="B188" s="1"/>
      <c r="C188" s="1"/>
      <c r="D188" s="1"/>
      <c r="E188" s="1"/>
      <c r="F188" s="1"/>
      <c r="G188" s="1"/>
      <c r="H188" s="1"/>
      <c r="I188" s="1"/>
      <c r="J188" s="1"/>
      <c r="K188" s="1"/>
      <c r="L188" s="7"/>
      <c r="M188" s="7"/>
      <c r="N188" s="7"/>
      <c r="O188" s="7"/>
      <c r="P188" s="7"/>
      <c r="Q188" s="7"/>
      <c r="R188" s="7"/>
      <c r="S188" s="7"/>
      <c r="T188" s="7"/>
      <c r="U188" s="7"/>
      <c r="V188" s="7"/>
      <c r="W188" s="7"/>
      <c r="X188" s="7"/>
      <c r="Y188" s="7"/>
      <c r="Z188" s="7"/>
      <c r="AA188" s="7"/>
      <c r="AB188" s="7"/>
      <c r="AC188" s="7"/>
    </row>
    <row r="189" spans="1:29" ht="15.75" customHeight="1">
      <c r="A189" s="7"/>
      <c r="B189" s="1"/>
      <c r="C189" s="1"/>
      <c r="D189" s="1"/>
      <c r="E189" s="1"/>
      <c r="F189" s="1"/>
      <c r="G189" s="1"/>
      <c r="H189" s="1"/>
      <c r="I189" s="1"/>
      <c r="J189" s="1"/>
      <c r="K189" s="1"/>
      <c r="L189" s="7"/>
      <c r="M189" s="7"/>
      <c r="N189" s="7"/>
      <c r="O189" s="7"/>
      <c r="P189" s="7"/>
      <c r="Q189" s="7"/>
      <c r="R189" s="7"/>
      <c r="S189" s="7"/>
      <c r="T189" s="7"/>
      <c r="U189" s="7"/>
      <c r="V189" s="7"/>
      <c r="W189" s="7"/>
      <c r="X189" s="7"/>
      <c r="Y189" s="7"/>
      <c r="Z189" s="7"/>
      <c r="AA189" s="7"/>
      <c r="AB189" s="7"/>
      <c r="AC189" s="7"/>
    </row>
    <row r="190" spans="1:29" ht="15.75" customHeight="1">
      <c r="A190" s="7"/>
      <c r="B190" s="1"/>
      <c r="C190" s="1"/>
      <c r="D190" s="1"/>
      <c r="E190" s="1"/>
      <c r="F190" s="1"/>
      <c r="G190" s="1"/>
      <c r="H190" s="1"/>
      <c r="I190" s="1"/>
      <c r="J190" s="1"/>
      <c r="K190" s="1"/>
      <c r="L190" s="7"/>
      <c r="M190" s="7"/>
      <c r="N190" s="7"/>
      <c r="O190" s="7"/>
      <c r="P190" s="7"/>
      <c r="Q190" s="7"/>
      <c r="R190" s="7"/>
      <c r="S190" s="7"/>
      <c r="T190" s="7"/>
      <c r="U190" s="7"/>
      <c r="V190" s="7"/>
      <c r="W190" s="7"/>
      <c r="X190" s="7"/>
      <c r="Y190" s="7"/>
      <c r="Z190" s="7"/>
      <c r="AA190" s="7"/>
      <c r="AB190" s="7"/>
      <c r="AC190" s="7"/>
    </row>
    <row r="191" spans="1:29" ht="15.75" customHeight="1">
      <c r="A191" s="7"/>
      <c r="B191" s="1"/>
      <c r="C191" s="1"/>
      <c r="D191" s="1"/>
      <c r="E191" s="1"/>
      <c r="F191" s="1"/>
      <c r="G191" s="1"/>
      <c r="H191" s="1"/>
      <c r="I191" s="1"/>
      <c r="J191" s="1"/>
      <c r="K191" s="1"/>
      <c r="L191" s="7"/>
      <c r="M191" s="7"/>
      <c r="N191" s="7"/>
      <c r="O191" s="7"/>
      <c r="P191" s="7"/>
      <c r="Q191" s="7"/>
      <c r="R191" s="7"/>
      <c r="S191" s="7"/>
      <c r="T191" s="7"/>
      <c r="U191" s="7"/>
      <c r="V191" s="7"/>
      <c r="W191" s="7"/>
      <c r="X191" s="7"/>
      <c r="Y191" s="7"/>
      <c r="Z191" s="7"/>
      <c r="AA191" s="7"/>
      <c r="AB191" s="7"/>
      <c r="AC191" s="7"/>
    </row>
    <row r="192" spans="1:29" ht="15.75" customHeight="1">
      <c r="A192" s="7"/>
      <c r="B192" s="1"/>
      <c r="C192" s="1"/>
      <c r="D192" s="1"/>
      <c r="E192" s="1"/>
      <c r="F192" s="1"/>
      <c r="G192" s="1"/>
      <c r="H192" s="1"/>
      <c r="I192" s="1"/>
      <c r="J192" s="1"/>
      <c r="K192" s="1"/>
      <c r="L192" s="7"/>
      <c r="M192" s="7"/>
      <c r="N192" s="7"/>
      <c r="O192" s="7"/>
      <c r="P192" s="7"/>
      <c r="Q192" s="7"/>
      <c r="R192" s="7"/>
      <c r="S192" s="7"/>
      <c r="T192" s="7"/>
      <c r="U192" s="7"/>
      <c r="V192" s="7"/>
      <c r="W192" s="7"/>
      <c r="X192" s="7"/>
      <c r="Y192" s="7"/>
      <c r="Z192" s="7"/>
      <c r="AA192" s="7"/>
      <c r="AB192" s="7"/>
      <c r="AC192" s="7"/>
    </row>
    <row r="193" spans="1:29" ht="15.75" customHeight="1">
      <c r="A193" s="7"/>
      <c r="B193" s="1"/>
      <c r="C193" s="1"/>
      <c r="D193" s="1"/>
      <c r="E193" s="1"/>
      <c r="F193" s="1"/>
      <c r="G193" s="1"/>
      <c r="H193" s="1"/>
      <c r="I193" s="1"/>
      <c r="J193" s="1"/>
      <c r="K193" s="1"/>
      <c r="L193" s="7"/>
      <c r="M193" s="7"/>
      <c r="N193" s="7"/>
      <c r="O193" s="7"/>
      <c r="P193" s="7"/>
      <c r="Q193" s="7"/>
      <c r="R193" s="7"/>
      <c r="S193" s="7"/>
      <c r="T193" s="7"/>
      <c r="U193" s="7"/>
      <c r="V193" s="7"/>
      <c r="W193" s="7"/>
      <c r="X193" s="7"/>
      <c r="Y193" s="7"/>
      <c r="Z193" s="7"/>
      <c r="AA193" s="7"/>
      <c r="AB193" s="7"/>
      <c r="AC193" s="7"/>
    </row>
    <row r="194" spans="1:29" ht="15.75" customHeight="1">
      <c r="A194" s="7"/>
      <c r="B194" s="1"/>
      <c r="C194" s="1"/>
      <c r="D194" s="1"/>
      <c r="E194" s="1"/>
      <c r="F194" s="1"/>
      <c r="G194" s="1"/>
      <c r="H194" s="1"/>
      <c r="I194" s="1"/>
      <c r="J194" s="1"/>
      <c r="K194" s="1"/>
      <c r="L194" s="7"/>
      <c r="M194" s="7"/>
      <c r="N194" s="7"/>
      <c r="O194" s="7"/>
      <c r="P194" s="7"/>
      <c r="Q194" s="7"/>
      <c r="R194" s="7"/>
      <c r="S194" s="7"/>
      <c r="T194" s="7"/>
      <c r="U194" s="7"/>
      <c r="V194" s="7"/>
      <c r="W194" s="7"/>
      <c r="X194" s="7"/>
      <c r="Y194" s="7"/>
      <c r="Z194" s="7"/>
      <c r="AA194" s="7"/>
      <c r="AB194" s="7"/>
      <c r="AC194" s="7"/>
    </row>
    <row r="195" spans="1:29" ht="15.75" customHeight="1">
      <c r="A195" s="7"/>
      <c r="B195" s="1"/>
      <c r="C195" s="1"/>
      <c r="D195" s="1"/>
      <c r="E195" s="1"/>
      <c r="F195" s="1"/>
      <c r="G195" s="1"/>
      <c r="H195" s="1"/>
      <c r="I195" s="1"/>
      <c r="J195" s="1"/>
      <c r="K195" s="1"/>
      <c r="L195" s="7"/>
      <c r="M195" s="7"/>
      <c r="N195" s="7"/>
      <c r="O195" s="7"/>
      <c r="P195" s="7"/>
      <c r="Q195" s="7"/>
      <c r="R195" s="7"/>
      <c r="S195" s="7"/>
      <c r="T195" s="7"/>
      <c r="U195" s="7"/>
      <c r="V195" s="7"/>
      <c r="W195" s="7"/>
      <c r="X195" s="7"/>
      <c r="Y195" s="7"/>
      <c r="Z195" s="7"/>
      <c r="AA195" s="7"/>
      <c r="AB195" s="7"/>
      <c r="AC195" s="7"/>
    </row>
    <row r="196" spans="1:29" ht="15.75" customHeight="1">
      <c r="A196" s="7"/>
      <c r="B196" s="1"/>
      <c r="C196" s="1"/>
      <c r="D196" s="1"/>
      <c r="E196" s="1"/>
      <c r="F196" s="1"/>
      <c r="G196" s="1"/>
      <c r="H196" s="1"/>
      <c r="I196" s="1"/>
      <c r="J196" s="1"/>
      <c r="K196" s="1"/>
      <c r="L196" s="7"/>
      <c r="M196" s="7"/>
      <c r="N196" s="7"/>
      <c r="O196" s="7"/>
      <c r="P196" s="7"/>
      <c r="Q196" s="7"/>
      <c r="R196" s="7"/>
      <c r="S196" s="7"/>
      <c r="T196" s="7"/>
      <c r="U196" s="7"/>
      <c r="V196" s="7"/>
      <c r="W196" s="7"/>
      <c r="X196" s="7"/>
      <c r="Y196" s="7"/>
      <c r="Z196" s="7"/>
      <c r="AA196" s="7"/>
      <c r="AB196" s="7"/>
      <c r="AC196" s="7"/>
    </row>
    <row r="197" spans="1:29" ht="15.75" customHeight="1">
      <c r="A197" s="7"/>
      <c r="B197" s="1"/>
      <c r="C197" s="1"/>
      <c r="D197" s="1"/>
      <c r="E197" s="1"/>
      <c r="F197" s="1"/>
      <c r="G197" s="1"/>
      <c r="H197" s="1"/>
      <c r="I197" s="1"/>
      <c r="J197" s="1"/>
      <c r="K197" s="1"/>
      <c r="L197" s="7"/>
      <c r="M197" s="7"/>
      <c r="N197" s="7"/>
      <c r="O197" s="7"/>
      <c r="P197" s="7"/>
      <c r="Q197" s="7"/>
      <c r="R197" s="7"/>
      <c r="S197" s="7"/>
      <c r="T197" s="7"/>
      <c r="U197" s="7"/>
      <c r="V197" s="7"/>
      <c r="W197" s="7"/>
      <c r="X197" s="7"/>
      <c r="Y197" s="7"/>
      <c r="Z197" s="7"/>
      <c r="AA197" s="7"/>
      <c r="AB197" s="7"/>
      <c r="AC197" s="7"/>
    </row>
    <row r="198" spans="1:29" ht="15.75" customHeight="1">
      <c r="A198" s="7"/>
      <c r="B198" s="1"/>
      <c r="C198" s="1"/>
      <c r="D198" s="1"/>
      <c r="E198" s="1"/>
      <c r="F198" s="1"/>
      <c r="G198" s="1"/>
      <c r="H198" s="1"/>
      <c r="I198" s="1"/>
      <c r="J198" s="1"/>
      <c r="K198" s="1"/>
      <c r="L198" s="7"/>
      <c r="M198" s="7"/>
      <c r="N198" s="7"/>
      <c r="O198" s="7"/>
      <c r="P198" s="7"/>
      <c r="Q198" s="7"/>
      <c r="R198" s="7"/>
      <c r="S198" s="7"/>
      <c r="T198" s="7"/>
      <c r="U198" s="7"/>
      <c r="V198" s="7"/>
      <c r="W198" s="7"/>
      <c r="X198" s="7"/>
      <c r="Y198" s="7"/>
      <c r="Z198" s="7"/>
      <c r="AA198" s="7"/>
      <c r="AB198" s="7"/>
      <c r="AC198" s="7"/>
    </row>
    <row r="199" spans="1:29" ht="15.75" customHeight="1">
      <c r="A199" s="7"/>
      <c r="B199" s="1"/>
      <c r="C199" s="1"/>
      <c r="D199" s="1"/>
      <c r="E199" s="1"/>
      <c r="F199" s="1"/>
      <c r="G199" s="1"/>
      <c r="H199" s="1"/>
      <c r="I199" s="1"/>
      <c r="J199" s="1"/>
      <c r="K199" s="1"/>
      <c r="L199" s="7"/>
      <c r="M199" s="7"/>
      <c r="N199" s="7"/>
      <c r="O199" s="7"/>
      <c r="P199" s="7"/>
      <c r="Q199" s="7"/>
      <c r="R199" s="7"/>
      <c r="S199" s="7"/>
      <c r="T199" s="7"/>
      <c r="U199" s="7"/>
      <c r="V199" s="7"/>
      <c r="W199" s="7"/>
      <c r="X199" s="7"/>
      <c r="Y199" s="7"/>
      <c r="Z199" s="7"/>
      <c r="AA199" s="7"/>
      <c r="AB199" s="7"/>
      <c r="AC199" s="7"/>
    </row>
    <row r="200" spans="1:29" ht="15.75" customHeight="1">
      <c r="A200" s="7"/>
      <c r="B200" s="1"/>
      <c r="C200" s="1"/>
      <c r="D200" s="1"/>
      <c r="E200" s="1"/>
      <c r="F200" s="1"/>
      <c r="G200" s="1"/>
      <c r="H200" s="1"/>
      <c r="I200" s="1"/>
      <c r="J200" s="1"/>
      <c r="K200" s="1"/>
      <c r="L200" s="7"/>
      <c r="M200" s="7"/>
      <c r="N200" s="7"/>
      <c r="O200" s="7"/>
      <c r="P200" s="7"/>
      <c r="Q200" s="7"/>
      <c r="R200" s="7"/>
      <c r="S200" s="7"/>
      <c r="T200" s="7"/>
      <c r="U200" s="7"/>
      <c r="V200" s="7"/>
      <c r="W200" s="7"/>
      <c r="X200" s="7"/>
      <c r="Y200" s="7"/>
      <c r="Z200" s="7"/>
      <c r="AA200" s="7"/>
      <c r="AB200" s="7"/>
      <c r="AC200" s="7"/>
    </row>
    <row r="201" spans="1:29" ht="15.75" customHeight="1">
      <c r="A201" s="7"/>
      <c r="B201" s="1"/>
      <c r="C201" s="1"/>
      <c r="D201" s="1"/>
      <c r="E201" s="1"/>
      <c r="F201" s="1"/>
      <c r="G201" s="1"/>
      <c r="H201" s="1"/>
      <c r="I201" s="1"/>
      <c r="J201" s="1"/>
      <c r="K201" s="1"/>
      <c r="L201" s="7"/>
      <c r="M201" s="7"/>
      <c r="N201" s="7"/>
      <c r="O201" s="7"/>
      <c r="P201" s="7"/>
      <c r="Q201" s="7"/>
      <c r="R201" s="7"/>
      <c r="S201" s="7"/>
      <c r="T201" s="7"/>
      <c r="U201" s="7"/>
      <c r="V201" s="7"/>
      <c r="W201" s="7"/>
      <c r="X201" s="7"/>
      <c r="Y201" s="7"/>
      <c r="Z201" s="7"/>
      <c r="AA201" s="7"/>
      <c r="AB201" s="7"/>
      <c r="AC201" s="7"/>
    </row>
    <row r="202" spans="1:29" ht="15.75" customHeight="1">
      <c r="A202" s="7"/>
      <c r="B202" s="1"/>
      <c r="C202" s="1"/>
      <c r="D202" s="1"/>
      <c r="E202" s="1"/>
      <c r="F202" s="1"/>
      <c r="G202" s="1"/>
      <c r="H202" s="1"/>
      <c r="I202" s="1"/>
      <c r="J202" s="1"/>
      <c r="K202" s="1"/>
      <c r="L202" s="7"/>
      <c r="M202" s="7"/>
      <c r="N202" s="7"/>
      <c r="O202" s="7"/>
      <c r="P202" s="7"/>
      <c r="Q202" s="7"/>
      <c r="R202" s="7"/>
      <c r="S202" s="7"/>
      <c r="T202" s="7"/>
      <c r="U202" s="7"/>
      <c r="V202" s="7"/>
      <c r="W202" s="7"/>
      <c r="X202" s="7"/>
      <c r="Y202" s="7"/>
      <c r="Z202" s="7"/>
      <c r="AA202" s="7"/>
      <c r="AB202" s="7"/>
      <c r="AC202" s="7"/>
    </row>
    <row r="203" spans="1:29" ht="15.75" customHeight="1">
      <c r="A203" s="7"/>
      <c r="B203" s="1"/>
      <c r="C203" s="1"/>
      <c r="D203" s="1"/>
      <c r="E203" s="1"/>
      <c r="F203" s="1"/>
      <c r="G203" s="1"/>
      <c r="H203" s="1"/>
      <c r="I203" s="1"/>
      <c r="J203" s="1"/>
      <c r="K203" s="1"/>
      <c r="L203" s="7"/>
      <c r="M203" s="7"/>
      <c r="N203" s="7"/>
      <c r="O203" s="7"/>
      <c r="P203" s="7"/>
      <c r="Q203" s="7"/>
      <c r="R203" s="7"/>
      <c r="S203" s="7"/>
      <c r="T203" s="7"/>
      <c r="U203" s="7"/>
      <c r="V203" s="7"/>
      <c r="W203" s="7"/>
      <c r="X203" s="7"/>
      <c r="Y203" s="7"/>
      <c r="Z203" s="7"/>
      <c r="AA203" s="7"/>
      <c r="AB203" s="7"/>
      <c r="AC203" s="7"/>
    </row>
    <row r="204" spans="1:29" ht="15.75" customHeight="1">
      <c r="A204" s="7"/>
      <c r="B204" s="1"/>
      <c r="C204" s="1"/>
      <c r="D204" s="1"/>
      <c r="E204" s="1"/>
      <c r="F204" s="1"/>
      <c r="G204" s="1"/>
      <c r="H204" s="1"/>
      <c r="I204" s="1"/>
      <c r="J204" s="1"/>
      <c r="K204" s="1"/>
      <c r="L204" s="7"/>
      <c r="M204" s="7"/>
      <c r="N204" s="7"/>
      <c r="O204" s="7"/>
      <c r="P204" s="7"/>
      <c r="Q204" s="7"/>
      <c r="R204" s="7"/>
      <c r="S204" s="7"/>
      <c r="T204" s="7"/>
      <c r="U204" s="7"/>
      <c r="V204" s="7"/>
      <c r="W204" s="7"/>
      <c r="X204" s="7"/>
      <c r="Y204" s="7"/>
      <c r="Z204" s="7"/>
      <c r="AA204" s="7"/>
      <c r="AB204" s="7"/>
      <c r="AC204" s="7"/>
    </row>
    <row r="205" spans="1:29" ht="15.75" customHeight="1">
      <c r="A205" s="7"/>
      <c r="B205" s="1"/>
      <c r="C205" s="1"/>
      <c r="D205" s="1"/>
      <c r="E205" s="1"/>
      <c r="F205" s="1"/>
      <c r="G205" s="1"/>
      <c r="H205" s="1"/>
      <c r="I205" s="1"/>
      <c r="J205" s="1"/>
      <c r="K205" s="1"/>
      <c r="L205" s="7"/>
      <c r="M205" s="7"/>
      <c r="N205" s="7"/>
      <c r="O205" s="7"/>
      <c r="P205" s="7"/>
      <c r="Q205" s="7"/>
      <c r="R205" s="7"/>
      <c r="S205" s="7"/>
      <c r="T205" s="7"/>
      <c r="U205" s="7"/>
      <c r="V205" s="7"/>
      <c r="W205" s="7"/>
      <c r="X205" s="7"/>
      <c r="Y205" s="7"/>
      <c r="Z205" s="7"/>
      <c r="AA205" s="7"/>
      <c r="AB205" s="7"/>
      <c r="AC205" s="7"/>
    </row>
    <row r="206" spans="1:29" ht="15.75" customHeight="1">
      <c r="A206" s="7"/>
      <c r="B206" s="1"/>
      <c r="C206" s="1"/>
      <c r="D206" s="1"/>
      <c r="E206" s="1"/>
      <c r="F206" s="1"/>
      <c r="G206" s="1"/>
      <c r="H206" s="1"/>
      <c r="I206" s="1"/>
      <c r="J206" s="1"/>
      <c r="K206" s="1"/>
      <c r="L206" s="7"/>
      <c r="M206" s="7"/>
      <c r="N206" s="7"/>
      <c r="O206" s="7"/>
      <c r="P206" s="7"/>
      <c r="Q206" s="7"/>
      <c r="R206" s="7"/>
      <c r="S206" s="7"/>
      <c r="T206" s="7"/>
      <c r="U206" s="7"/>
      <c r="V206" s="7"/>
      <c r="W206" s="7"/>
      <c r="X206" s="7"/>
      <c r="Y206" s="7"/>
      <c r="Z206" s="7"/>
      <c r="AA206" s="7"/>
      <c r="AB206" s="7"/>
      <c r="AC206" s="7"/>
    </row>
    <row r="207" spans="1:29" ht="15.75" customHeight="1">
      <c r="A207" s="7"/>
      <c r="B207" s="1"/>
      <c r="C207" s="1"/>
      <c r="D207" s="1"/>
      <c r="E207" s="1"/>
      <c r="F207" s="1"/>
      <c r="G207" s="1"/>
      <c r="H207" s="1"/>
      <c r="I207" s="1"/>
      <c r="J207" s="1"/>
      <c r="K207" s="1"/>
      <c r="L207" s="7"/>
      <c r="M207" s="7"/>
      <c r="N207" s="7"/>
      <c r="O207" s="7"/>
      <c r="P207" s="7"/>
      <c r="Q207" s="7"/>
      <c r="R207" s="7"/>
      <c r="S207" s="7"/>
      <c r="T207" s="7"/>
      <c r="U207" s="7"/>
      <c r="V207" s="7"/>
      <c r="W207" s="7"/>
      <c r="X207" s="7"/>
      <c r="Y207" s="7"/>
      <c r="Z207" s="7"/>
      <c r="AA207" s="7"/>
      <c r="AB207" s="7"/>
      <c r="AC207" s="7"/>
    </row>
    <row r="208" spans="1:29" ht="15.75" customHeight="1">
      <c r="A208" s="7"/>
      <c r="B208" s="1"/>
      <c r="C208" s="1"/>
      <c r="D208" s="1"/>
      <c r="E208" s="1"/>
      <c r="F208" s="1"/>
      <c r="G208" s="1"/>
      <c r="H208" s="1"/>
      <c r="I208" s="1"/>
      <c r="J208" s="1"/>
      <c r="K208" s="1"/>
      <c r="L208" s="7"/>
      <c r="M208" s="7"/>
      <c r="N208" s="7"/>
      <c r="O208" s="7"/>
      <c r="P208" s="7"/>
      <c r="Q208" s="7"/>
      <c r="R208" s="7"/>
      <c r="S208" s="7"/>
      <c r="T208" s="7"/>
      <c r="U208" s="7"/>
      <c r="V208" s="7"/>
      <c r="W208" s="7"/>
      <c r="X208" s="7"/>
      <c r="Y208" s="7"/>
      <c r="Z208" s="7"/>
      <c r="AA208" s="7"/>
      <c r="AB208" s="7"/>
      <c r="AC208" s="7"/>
    </row>
    <row r="209" spans="1:29" ht="15.75" customHeight="1">
      <c r="A209" s="7"/>
      <c r="B209" s="1"/>
      <c r="C209" s="1"/>
      <c r="D209" s="1"/>
      <c r="E209" s="1"/>
      <c r="F209" s="1"/>
      <c r="G209" s="1"/>
      <c r="H209" s="1"/>
      <c r="I209" s="1"/>
      <c r="J209" s="1"/>
      <c r="K209" s="1"/>
      <c r="L209" s="7"/>
      <c r="M209" s="7"/>
      <c r="N209" s="7"/>
      <c r="O209" s="7"/>
      <c r="P209" s="7"/>
      <c r="Q209" s="7"/>
      <c r="R209" s="7"/>
      <c r="S209" s="7"/>
      <c r="T209" s="7"/>
      <c r="U209" s="7"/>
      <c r="V209" s="7"/>
      <c r="W209" s="7"/>
      <c r="X209" s="7"/>
      <c r="Y209" s="7"/>
      <c r="Z209" s="7"/>
      <c r="AA209" s="7"/>
      <c r="AB209" s="7"/>
      <c r="AC209" s="7"/>
    </row>
    <row r="210" spans="1:29" ht="15.75" customHeight="1">
      <c r="A210" s="7"/>
      <c r="B210" s="1"/>
      <c r="C210" s="1"/>
      <c r="D210" s="1"/>
      <c r="E210" s="1"/>
      <c r="F210" s="1"/>
      <c r="G210" s="1"/>
      <c r="H210" s="1"/>
      <c r="I210" s="1"/>
      <c r="J210" s="1"/>
      <c r="K210" s="1"/>
      <c r="L210" s="7"/>
      <c r="M210" s="7"/>
      <c r="N210" s="7"/>
      <c r="O210" s="7"/>
      <c r="P210" s="7"/>
      <c r="Q210" s="7"/>
      <c r="R210" s="7"/>
      <c r="S210" s="7"/>
      <c r="T210" s="7"/>
      <c r="U210" s="7"/>
      <c r="V210" s="7"/>
      <c r="W210" s="7"/>
      <c r="X210" s="7"/>
      <c r="Y210" s="7"/>
      <c r="Z210" s="7"/>
      <c r="AA210" s="7"/>
      <c r="AB210" s="7"/>
      <c r="AC210" s="7"/>
    </row>
    <row r="211" spans="1:29" ht="15.75" customHeight="1">
      <c r="A211" s="7"/>
      <c r="B211" s="1"/>
      <c r="C211" s="1"/>
      <c r="D211" s="1"/>
      <c r="E211" s="1"/>
      <c r="F211" s="1"/>
      <c r="G211" s="1"/>
      <c r="H211" s="1"/>
      <c r="I211" s="1"/>
      <c r="J211" s="1"/>
      <c r="K211" s="1"/>
      <c r="L211" s="7"/>
      <c r="M211" s="7"/>
      <c r="N211" s="7"/>
      <c r="O211" s="7"/>
      <c r="P211" s="7"/>
      <c r="Q211" s="7"/>
      <c r="R211" s="7"/>
      <c r="S211" s="7"/>
      <c r="T211" s="7"/>
      <c r="U211" s="7"/>
      <c r="V211" s="7"/>
      <c r="W211" s="7"/>
      <c r="X211" s="7"/>
      <c r="Y211" s="7"/>
      <c r="Z211" s="7"/>
      <c r="AA211" s="7"/>
      <c r="AB211" s="7"/>
      <c r="AC211" s="7"/>
    </row>
    <row r="212" spans="1:29" ht="15.75" customHeight="1">
      <c r="A212" s="7"/>
      <c r="B212" s="1"/>
      <c r="C212" s="1"/>
      <c r="D212" s="1"/>
      <c r="E212" s="1"/>
      <c r="F212" s="1"/>
      <c r="G212" s="1"/>
      <c r="H212" s="1"/>
      <c r="I212" s="1"/>
      <c r="J212" s="1"/>
      <c r="K212" s="1"/>
      <c r="L212" s="7"/>
      <c r="M212" s="7"/>
      <c r="N212" s="7"/>
      <c r="O212" s="7"/>
      <c r="P212" s="7"/>
      <c r="Q212" s="7"/>
      <c r="R212" s="7"/>
      <c r="S212" s="7"/>
      <c r="T212" s="7"/>
      <c r="U212" s="7"/>
      <c r="V212" s="7"/>
      <c r="W212" s="7"/>
      <c r="X212" s="7"/>
      <c r="Y212" s="7"/>
      <c r="Z212" s="7"/>
      <c r="AA212" s="7"/>
      <c r="AB212" s="7"/>
      <c r="AC212" s="7"/>
    </row>
    <row r="213" spans="1:29" ht="15.75" customHeight="1">
      <c r="A213" s="7"/>
      <c r="B213" s="1"/>
      <c r="C213" s="1"/>
      <c r="D213" s="1"/>
      <c r="E213" s="1"/>
      <c r="F213" s="1"/>
      <c r="G213" s="1"/>
      <c r="H213" s="1"/>
      <c r="I213" s="1"/>
      <c r="J213" s="1"/>
      <c r="K213" s="1"/>
      <c r="L213" s="7"/>
      <c r="M213" s="7"/>
      <c r="N213" s="7"/>
      <c r="O213" s="7"/>
      <c r="P213" s="7"/>
      <c r="Q213" s="7"/>
      <c r="R213" s="7"/>
      <c r="S213" s="7"/>
      <c r="T213" s="7"/>
      <c r="U213" s="7"/>
      <c r="V213" s="7"/>
      <c r="W213" s="7"/>
      <c r="X213" s="7"/>
      <c r="Y213" s="7"/>
      <c r="Z213" s="7"/>
      <c r="AA213" s="7"/>
      <c r="AB213" s="7"/>
      <c r="AC213" s="7"/>
    </row>
    <row r="214" spans="1:29" ht="15.75" customHeight="1">
      <c r="A214" s="7"/>
      <c r="B214" s="1"/>
      <c r="C214" s="1"/>
      <c r="D214" s="1"/>
      <c r="E214" s="1"/>
      <c r="F214" s="1"/>
      <c r="G214" s="1"/>
      <c r="H214" s="1"/>
      <c r="I214" s="1"/>
      <c r="J214" s="1"/>
      <c r="K214" s="1"/>
      <c r="L214" s="7"/>
      <c r="M214" s="7"/>
      <c r="N214" s="7"/>
      <c r="O214" s="7"/>
      <c r="P214" s="7"/>
      <c r="Q214" s="7"/>
      <c r="R214" s="7"/>
      <c r="S214" s="7"/>
      <c r="T214" s="7"/>
      <c r="U214" s="7"/>
      <c r="V214" s="7"/>
      <c r="W214" s="7"/>
      <c r="X214" s="7"/>
      <c r="Y214" s="7"/>
      <c r="Z214" s="7"/>
      <c r="AA214" s="7"/>
      <c r="AB214" s="7"/>
      <c r="AC214" s="7"/>
    </row>
    <row r="215" spans="1:29" ht="15.75" customHeight="1">
      <c r="A215" s="7"/>
      <c r="B215" s="1"/>
      <c r="C215" s="1"/>
      <c r="D215" s="1"/>
      <c r="E215" s="1"/>
      <c r="F215" s="1"/>
      <c r="G215" s="1"/>
      <c r="H215" s="1"/>
      <c r="I215" s="1"/>
      <c r="J215" s="1"/>
      <c r="K215" s="1"/>
      <c r="L215" s="7"/>
      <c r="M215" s="7"/>
      <c r="N215" s="7"/>
      <c r="O215" s="7"/>
      <c r="P215" s="7"/>
      <c r="Q215" s="7"/>
      <c r="R215" s="7"/>
      <c r="S215" s="7"/>
      <c r="T215" s="7"/>
      <c r="U215" s="7"/>
      <c r="V215" s="7"/>
      <c r="W215" s="7"/>
      <c r="X215" s="7"/>
      <c r="Y215" s="7"/>
      <c r="Z215" s="7"/>
      <c r="AA215" s="7"/>
      <c r="AB215" s="7"/>
      <c r="AC215" s="7"/>
    </row>
    <row r="216" spans="1:29" ht="15.75" customHeight="1">
      <c r="A216" s="7"/>
      <c r="B216" s="1"/>
      <c r="C216" s="1"/>
      <c r="D216" s="1"/>
      <c r="E216" s="1"/>
      <c r="F216" s="1"/>
      <c r="G216" s="1"/>
      <c r="H216" s="1"/>
      <c r="I216" s="1"/>
      <c r="J216" s="1"/>
      <c r="K216" s="1"/>
      <c r="L216" s="7"/>
      <c r="M216" s="7"/>
      <c r="N216" s="7"/>
      <c r="O216" s="7"/>
      <c r="P216" s="7"/>
      <c r="Q216" s="7"/>
      <c r="R216" s="7"/>
      <c r="S216" s="7"/>
      <c r="T216" s="7"/>
      <c r="U216" s="7"/>
      <c r="V216" s="7"/>
      <c r="W216" s="7"/>
      <c r="X216" s="7"/>
      <c r="Y216" s="7"/>
      <c r="Z216" s="7"/>
      <c r="AA216" s="7"/>
      <c r="AB216" s="7"/>
      <c r="AC216" s="7"/>
    </row>
    <row r="217" spans="1:29" ht="15.75" customHeight="1">
      <c r="A217" s="7"/>
      <c r="B217" s="1"/>
      <c r="C217" s="1"/>
      <c r="D217" s="1"/>
      <c r="E217" s="1"/>
      <c r="F217" s="1"/>
      <c r="G217" s="1"/>
      <c r="H217" s="1"/>
      <c r="I217" s="1"/>
      <c r="J217" s="1"/>
      <c r="K217" s="1"/>
      <c r="L217" s="7"/>
      <c r="M217" s="7"/>
      <c r="N217" s="7"/>
      <c r="O217" s="7"/>
      <c r="P217" s="7"/>
      <c r="Q217" s="7"/>
      <c r="R217" s="7"/>
      <c r="S217" s="7"/>
      <c r="T217" s="7"/>
      <c r="U217" s="7"/>
      <c r="V217" s="7"/>
      <c r="W217" s="7"/>
      <c r="X217" s="7"/>
      <c r="Y217" s="7"/>
      <c r="Z217" s="7"/>
      <c r="AA217" s="7"/>
      <c r="AB217" s="7"/>
      <c r="AC217" s="7"/>
    </row>
    <row r="218" spans="1:29" ht="15.75" customHeight="1">
      <c r="A218" s="7"/>
      <c r="B218" s="1"/>
      <c r="C218" s="1"/>
      <c r="D218" s="1"/>
      <c r="E218" s="1"/>
      <c r="F218" s="1"/>
      <c r="G218" s="1"/>
      <c r="H218" s="1"/>
      <c r="I218" s="1"/>
      <c r="J218" s="1"/>
      <c r="K218" s="1"/>
      <c r="L218" s="7"/>
      <c r="M218" s="7"/>
      <c r="N218" s="7"/>
      <c r="O218" s="7"/>
      <c r="P218" s="7"/>
      <c r="Q218" s="7"/>
      <c r="R218" s="7"/>
      <c r="S218" s="7"/>
      <c r="T218" s="7"/>
      <c r="U218" s="7"/>
      <c r="V218" s="7"/>
      <c r="W218" s="7"/>
      <c r="X218" s="7"/>
      <c r="Y218" s="7"/>
      <c r="Z218" s="7"/>
      <c r="AA218" s="7"/>
      <c r="AB218" s="7"/>
      <c r="AC218" s="7"/>
    </row>
    <row r="219" spans="1:29" ht="15.75" customHeight="1">
      <c r="A219" s="7"/>
      <c r="B219" s="1"/>
      <c r="C219" s="1"/>
      <c r="D219" s="1"/>
      <c r="E219" s="1"/>
      <c r="F219" s="1"/>
      <c r="G219" s="1"/>
      <c r="H219" s="1"/>
      <c r="I219" s="1"/>
      <c r="J219" s="1"/>
      <c r="K219" s="1"/>
      <c r="L219" s="7"/>
      <c r="M219" s="7"/>
      <c r="N219" s="7"/>
      <c r="O219" s="7"/>
      <c r="P219" s="7"/>
      <c r="Q219" s="7"/>
      <c r="R219" s="7"/>
      <c r="S219" s="7"/>
      <c r="T219" s="7"/>
      <c r="U219" s="7"/>
      <c r="V219" s="7"/>
      <c r="W219" s="7"/>
      <c r="X219" s="7"/>
      <c r="Y219" s="7"/>
      <c r="Z219" s="7"/>
      <c r="AA219" s="7"/>
      <c r="AB219" s="7"/>
      <c r="AC219" s="7"/>
    </row>
    <row r="220" spans="1:29" ht="15.75" customHeight="1">
      <c r="A220" s="7"/>
      <c r="B220" s="1"/>
      <c r="C220" s="1"/>
      <c r="D220" s="1"/>
      <c r="E220" s="1"/>
      <c r="F220" s="1"/>
      <c r="G220" s="1"/>
      <c r="H220" s="1"/>
      <c r="I220" s="1"/>
      <c r="J220" s="1"/>
      <c r="K220" s="1"/>
      <c r="L220" s="7"/>
      <c r="M220" s="7"/>
      <c r="N220" s="7"/>
      <c r="O220" s="7"/>
      <c r="P220" s="7"/>
      <c r="Q220" s="7"/>
      <c r="R220" s="7"/>
      <c r="S220" s="7"/>
      <c r="T220" s="7"/>
      <c r="U220" s="7"/>
      <c r="V220" s="7"/>
      <c r="W220" s="7"/>
      <c r="X220" s="7"/>
      <c r="Y220" s="7"/>
      <c r="Z220" s="7"/>
      <c r="AA220" s="7"/>
      <c r="AB220" s="7"/>
      <c r="AC220" s="7"/>
    </row>
    <row r="221" spans="1:29" ht="15.75" customHeight="1">
      <c r="A221" s="7"/>
      <c r="B221" s="1"/>
      <c r="C221" s="1"/>
      <c r="D221" s="1"/>
      <c r="E221" s="1"/>
      <c r="F221" s="1"/>
      <c r="G221" s="1"/>
      <c r="H221" s="1"/>
      <c r="I221" s="1"/>
      <c r="J221" s="1"/>
      <c r="K221" s="1"/>
      <c r="L221" s="7"/>
      <c r="M221" s="7"/>
      <c r="N221" s="7"/>
      <c r="O221" s="7"/>
      <c r="P221" s="7"/>
      <c r="Q221" s="7"/>
      <c r="R221" s="7"/>
      <c r="S221" s="7"/>
      <c r="T221" s="7"/>
      <c r="U221" s="7"/>
      <c r="V221" s="7"/>
      <c r="W221" s="7"/>
      <c r="X221" s="7"/>
      <c r="Y221" s="7"/>
      <c r="Z221" s="7"/>
      <c r="AA221" s="7"/>
      <c r="AB221" s="7"/>
      <c r="AC221" s="7"/>
    </row>
    <row r="222" spans="1:29" ht="15.75" customHeight="1">
      <c r="A222" s="7"/>
      <c r="B222" s="1"/>
      <c r="C222" s="1"/>
      <c r="D222" s="1"/>
      <c r="E222" s="1"/>
      <c r="F222" s="1"/>
      <c r="G222" s="1"/>
      <c r="H222" s="1"/>
      <c r="I222" s="1"/>
      <c r="J222" s="1"/>
      <c r="K222" s="1"/>
      <c r="L222" s="7"/>
      <c r="M222" s="7"/>
      <c r="N222" s="7"/>
      <c r="O222" s="7"/>
      <c r="P222" s="7"/>
      <c r="Q222" s="7"/>
      <c r="R222" s="7"/>
      <c r="S222" s="7"/>
      <c r="T222" s="7"/>
      <c r="U222" s="7"/>
      <c r="V222" s="7"/>
      <c r="W222" s="7"/>
      <c r="X222" s="7"/>
      <c r="Y222" s="7"/>
      <c r="Z222" s="7"/>
      <c r="AA222" s="7"/>
      <c r="AB222" s="7"/>
      <c r="AC222" s="7"/>
    </row>
    <row r="223" spans="1:29" ht="15.75" customHeight="1">
      <c r="A223" s="7"/>
      <c r="B223" s="1"/>
      <c r="C223" s="1"/>
      <c r="D223" s="1"/>
      <c r="E223" s="1"/>
      <c r="F223" s="1"/>
      <c r="G223" s="1"/>
      <c r="H223" s="1"/>
      <c r="I223" s="1"/>
      <c r="J223" s="1"/>
      <c r="K223" s="1"/>
      <c r="L223" s="7"/>
      <c r="M223" s="7"/>
      <c r="N223" s="7"/>
      <c r="O223" s="7"/>
      <c r="P223" s="7"/>
      <c r="Q223" s="7"/>
      <c r="R223" s="7"/>
      <c r="S223" s="7"/>
      <c r="T223" s="7"/>
      <c r="U223" s="7"/>
      <c r="V223" s="7"/>
      <c r="W223" s="7"/>
      <c r="X223" s="7"/>
      <c r="Y223" s="7"/>
      <c r="Z223" s="7"/>
      <c r="AA223" s="7"/>
      <c r="AB223" s="7"/>
      <c r="AC223" s="7"/>
    </row>
    <row r="224" spans="1:29" ht="15.75" customHeight="1">
      <c r="A224" s="7"/>
      <c r="B224" s="1"/>
      <c r="C224" s="1"/>
      <c r="D224" s="1"/>
      <c r="E224" s="1"/>
      <c r="F224" s="1"/>
      <c r="G224" s="1"/>
      <c r="H224" s="1"/>
      <c r="I224" s="1"/>
      <c r="J224" s="1"/>
      <c r="K224" s="1"/>
      <c r="L224" s="7"/>
      <c r="M224" s="7"/>
      <c r="N224" s="7"/>
      <c r="O224" s="7"/>
      <c r="P224" s="7"/>
      <c r="Q224" s="7"/>
      <c r="R224" s="7"/>
      <c r="S224" s="7"/>
      <c r="T224" s="7"/>
      <c r="U224" s="7"/>
      <c r="V224" s="7"/>
      <c r="W224" s="7"/>
      <c r="X224" s="7"/>
      <c r="Y224" s="7"/>
      <c r="Z224" s="7"/>
      <c r="AA224" s="7"/>
      <c r="AB224" s="7"/>
      <c r="AC224" s="7"/>
    </row>
    <row r="225" spans="1:29" ht="15.75" customHeight="1">
      <c r="A225" s="7"/>
      <c r="B225" s="1"/>
      <c r="C225" s="1"/>
      <c r="D225" s="1"/>
      <c r="E225" s="1"/>
      <c r="F225" s="1"/>
      <c r="G225" s="1"/>
      <c r="H225" s="1"/>
      <c r="I225" s="1"/>
      <c r="J225" s="1"/>
      <c r="K225" s="1"/>
      <c r="L225" s="7"/>
      <c r="M225" s="7"/>
      <c r="N225" s="7"/>
      <c r="O225" s="7"/>
      <c r="P225" s="7"/>
      <c r="Q225" s="7"/>
      <c r="R225" s="7"/>
      <c r="S225" s="7"/>
      <c r="T225" s="7"/>
      <c r="U225" s="7"/>
      <c r="V225" s="7"/>
      <c r="W225" s="7"/>
      <c r="X225" s="7"/>
      <c r="Y225" s="7"/>
      <c r="Z225" s="7"/>
      <c r="AA225" s="7"/>
      <c r="AB225" s="7"/>
      <c r="AC225" s="7"/>
    </row>
    <row r="226" spans="1:29" ht="15.75" customHeight="1">
      <c r="A226" s="7"/>
      <c r="B226" s="1"/>
      <c r="C226" s="1"/>
      <c r="D226" s="1"/>
      <c r="E226" s="1"/>
      <c r="F226" s="1"/>
      <c r="G226" s="1"/>
      <c r="H226" s="1"/>
      <c r="I226" s="1"/>
      <c r="J226" s="1"/>
      <c r="K226" s="1"/>
      <c r="L226" s="7"/>
      <c r="M226" s="7"/>
      <c r="N226" s="7"/>
      <c r="O226" s="7"/>
      <c r="P226" s="7"/>
      <c r="Q226" s="7"/>
      <c r="R226" s="7"/>
      <c r="S226" s="7"/>
      <c r="T226" s="7"/>
      <c r="U226" s="7"/>
      <c r="V226" s="7"/>
      <c r="W226" s="7"/>
      <c r="X226" s="7"/>
      <c r="Y226" s="7"/>
      <c r="Z226" s="7"/>
      <c r="AA226" s="7"/>
      <c r="AB226" s="7"/>
      <c r="AC226" s="7"/>
    </row>
    <row r="227" spans="1:29" ht="15.75" customHeight="1">
      <c r="A227" s="7"/>
      <c r="B227" s="1"/>
      <c r="C227" s="1"/>
      <c r="D227" s="1"/>
      <c r="E227" s="1"/>
      <c r="F227" s="1"/>
      <c r="G227" s="1"/>
      <c r="H227" s="1"/>
      <c r="I227" s="1"/>
      <c r="J227" s="1"/>
      <c r="K227" s="1"/>
      <c r="L227" s="7"/>
      <c r="M227" s="7"/>
      <c r="N227" s="7"/>
      <c r="O227" s="7"/>
      <c r="P227" s="7"/>
      <c r="Q227" s="7"/>
      <c r="R227" s="7"/>
      <c r="S227" s="7"/>
      <c r="T227" s="7"/>
      <c r="U227" s="7"/>
      <c r="V227" s="7"/>
      <c r="W227" s="7"/>
      <c r="X227" s="7"/>
      <c r="Y227" s="7"/>
      <c r="Z227" s="7"/>
      <c r="AA227" s="7"/>
      <c r="AB227" s="7"/>
      <c r="AC227" s="7"/>
    </row>
    <row r="228" spans="1:29" ht="15.75" customHeight="1">
      <c r="A228" s="7"/>
      <c r="B228" s="1"/>
      <c r="C228" s="1"/>
      <c r="D228" s="1"/>
      <c r="E228" s="1"/>
      <c r="F228" s="1"/>
      <c r="G228" s="1"/>
      <c r="H228" s="1"/>
      <c r="I228" s="1"/>
      <c r="J228" s="1"/>
      <c r="K228" s="1"/>
      <c r="L228" s="7"/>
      <c r="M228" s="7"/>
      <c r="N228" s="7"/>
      <c r="O228" s="7"/>
      <c r="P228" s="7"/>
      <c r="Q228" s="7"/>
      <c r="R228" s="7"/>
      <c r="S228" s="7"/>
      <c r="T228" s="7"/>
      <c r="U228" s="7"/>
      <c r="V228" s="7"/>
      <c r="W228" s="7"/>
      <c r="X228" s="7"/>
      <c r="Y228" s="7"/>
      <c r="Z228" s="7"/>
      <c r="AA228" s="7"/>
      <c r="AB228" s="7"/>
      <c r="AC228" s="7"/>
    </row>
    <row r="229" spans="1:29" ht="15.75" customHeight="1">
      <c r="A229" s="7"/>
      <c r="B229" s="1"/>
      <c r="C229" s="1"/>
      <c r="D229" s="1"/>
      <c r="E229" s="1"/>
      <c r="F229" s="1"/>
      <c r="G229" s="1"/>
      <c r="H229" s="1"/>
      <c r="I229" s="1"/>
      <c r="J229" s="1"/>
      <c r="K229" s="1"/>
      <c r="L229" s="7"/>
      <c r="M229" s="7"/>
      <c r="N229" s="7"/>
      <c r="O229" s="7"/>
      <c r="P229" s="7"/>
      <c r="Q229" s="7"/>
      <c r="R229" s="7"/>
      <c r="S229" s="7"/>
      <c r="T229" s="7"/>
      <c r="U229" s="7"/>
      <c r="V229" s="7"/>
      <c r="W229" s="7"/>
      <c r="X229" s="7"/>
      <c r="Y229" s="7"/>
      <c r="Z229" s="7"/>
      <c r="AA229" s="7"/>
      <c r="AB229" s="7"/>
      <c r="AC229" s="7"/>
    </row>
    <row r="230" spans="1:29" ht="15.75" customHeight="1">
      <c r="A230" s="7"/>
      <c r="B230" s="1"/>
      <c r="C230" s="1"/>
      <c r="D230" s="1"/>
      <c r="E230" s="1"/>
      <c r="F230" s="1"/>
      <c r="G230" s="1"/>
      <c r="H230" s="1"/>
      <c r="I230" s="1"/>
      <c r="J230" s="1"/>
      <c r="K230" s="1"/>
      <c r="L230" s="7"/>
      <c r="M230" s="7"/>
      <c r="N230" s="7"/>
      <c r="O230" s="7"/>
      <c r="P230" s="7"/>
      <c r="Q230" s="7"/>
      <c r="R230" s="7"/>
      <c r="S230" s="7"/>
      <c r="T230" s="7"/>
      <c r="U230" s="7"/>
      <c r="V230" s="7"/>
      <c r="W230" s="7"/>
      <c r="X230" s="7"/>
      <c r="Y230" s="7"/>
      <c r="Z230" s="7"/>
      <c r="AA230" s="7"/>
      <c r="AB230" s="7"/>
      <c r="AC230" s="7"/>
    </row>
    <row r="231" spans="1:29" ht="15.75" customHeight="1">
      <c r="A231" s="7"/>
      <c r="B231" s="1"/>
      <c r="C231" s="1"/>
      <c r="D231" s="1"/>
      <c r="E231" s="1"/>
      <c r="F231" s="1"/>
      <c r="G231" s="1"/>
      <c r="H231" s="1"/>
      <c r="I231" s="1"/>
      <c r="J231" s="1"/>
      <c r="K231" s="1"/>
      <c r="L231" s="7"/>
      <c r="M231" s="7"/>
      <c r="N231" s="7"/>
      <c r="O231" s="7"/>
      <c r="P231" s="7"/>
      <c r="Q231" s="7"/>
      <c r="R231" s="7"/>
      <c r="S231" s="7"/>
      <c r="T231" s="7"/>
      <c r="U231" s="7"/>
      <c r="V231" s="7"/>
      <c r="W231" s="7"/>
      <c r="X231" s="7"/>
      <c r="Y231" s="7"/>
      <c r="Z231" s="7"/>
      <c r="AA231" s="7"/>
      <c r="AB231" s="7"/>
      <c r="AC231" s="7"/>
    </row>
    <row r="232" spans="1:29" ht="15.75" customHeight="1">
      <c r="A232" s="7"/>
      <c r="B232" s="1"/>
      <c r="C232" s="1"/>
      <c r="D232" s="1"/>
      <c r="E232" s="1"/>
      <c r="F232" s="1"/>
      <c r="G232" s="1"/>
      <c r="H232" s="1"/>
      <c r="I232" s="1"/>
      <c r="J232" s="1"/>
      <c r="K232" s="1"/>
      <c r="L232" s="7"/>
      <c r="M232" s="7"/>
      <c r="N232" s="7"/>
      <c r="O232" s="7"/>
      <c r="P232" s="7"/>
      <c r="Q232" s="7"/>
      <c r="R232" s="7"/>
      <c r="S232" s="7"/>
      <c r="T232" s="7"/>
      <c r="U232" s="7"/>
      <c r="V232" s="7"/>
      <c r="W232" s="7"/>
      <c r="X232" s="7"/>
      <c r="Y232" s="7"/>
      <c r="Z232" s="7"/>
      <c r="AA232" s="7"/>
      <c r="AB232" s="7"/>
      <c r="AC232" s="7"/>
    </row>
    <row r="233" spans="1:29" ht="15.75" customHeight="1">
      <c r="A233" s="7"/>
      <c r="B233" s="1"/>
      <c r="C233" s="1"/>
      <c r="D233" s="1"/>
      <c r="E233" s="1"/>
      <c r="F233" s="1"/>
      <c r="G233" s="1"/>
      <c r="H233" s="1"/>
      <c r="I233" s="1"/>
      <c r="J233" s="1"/>
      <c r="K233" s="1"/>
      <c r="L233" s="7"/>
      <c r="M233" s="7"/>
      <c r="N233" s="7"/>
      <c r="O233" s="7"/>
      <c r="P233" s="7"/>
      <c r="Q233" s="7"/>
      <c r="R233" s="7"/>
      <c r="S233" s="7"/>
      <c r="T233" s="7"/>
      <c r="U233" s="7"/>
      <c r="V233" s="7"/>
      <c r="W233" s="7"/>
      <c r="X233" s="7"/>
      <c r="Y233" s="7"/>
      <c r="Z233" s="7"/>
      <c r="AA233" s="7"/>
      <c r="AB233" s="7"/>
      <c r="AC233" s="7"/>
    </row>
    <row r="234" spans="1:29" ht="15.75" customHeight="1">
      <c r="A234" s="7"/>
      <c r="B234" s="1"/>
      <c r="C234" s="1"/>
      <c r="D234" s="1"/>
      <c r="E234" s="1"/>
      <c r="F234" s="1"/>
      <c r="G234" s="1"/>
      <c r="H234" s="1"/>
      <c r="I234" s="1"/>
      <c r="J234" s="1"/>
      <c r="K234" s="1"/>
      <c r="L234" s="7"/>
      <c r="M234" s="7"/>
      <c r="N234" s="7"/>
      <c r="O234" s="7"/>
      <c r="P234" s="7"/>
      <c r="Q234" s="7"/>
      <c r="R234" s="7"/>
      <c r="S234" s="7"/>
      <c r="T234" s="7"/>
      <c r="U234" s="7"/>
      <c r="V234" s="7"/>
      <c r="W234" s="7"/>
      <c r="X234" s="7"/>
      <c r="Y234" s="7"/>
      <c r="Z234" s="7"/>
      <c r="AA234" s="7"/>
      <c r="AB234" s="7"/>
      <c r="AC234" s="7"/>
    </row>
    <row r="235" spans="1:29" ht="15.75" customHeight="1">
      <c r="A235" s="7"/>
      <c r="B235" s="1"/>
      <c r="C235" s="1"/>
      <c r="D235" s="1"/>
      <c r="E235" s="1"/>
      <c r="F235" s="1"/>
      <c r="G235" s="1"/>
      <c r="H235" s="1"/>
      <c r="I235" s="1"/>
      <c r="J235" s="1"/>
      <c r="K235" s="1"/>
      <c r="L235" s="7"/>
      <c r="M235" s="7"/>
      <c r="N235" s="7"/>
      <c r="O235" s="7"/>
      <c r="P235" s="7"/>
      <c r="Q235" s="7"/>
      <c r="R235" s="7"/>
      <c r="S235" s="7"/>
      <c r="T235" s="7"/>
      <c r="U235" s="7"/>
      <c r="V235" s="7"/>
      <c r="W235" s="7"/>
      <c r="X235" s="7"/>
      <c r="Y235" s="7"/>
      <c r="Z235" s="7"/>
      <c r="AA235" s="7"/>
      <c r="AB235" s="7"/>
      <c r="AC235" s="7"/>
    </row>
    <row r="236" spans="1:29" ht="15.75" customHeight="1">
      <c r="A236" s="7"/>
      <c r="B236" s="1"/>
      <c r="C236" s="1"/>
      <c r="D236" s="1"/>
      <c r="E236" s="1"/>
      <c r="F236" s="1"/>
      <c r="G236" s="1"/>
      <c r="H236" s="1"/>
      <c r="I236" s="1"/>
      <c r="J236" s="1"/>
      <c r="K236" s="1"/>
      <c r="L236" s="7"/>
      <c r="M236" s="7"/>
      <c r="N236" s="7"/>
      <c r="O236" s="7"/>
      <c r="P236" s="7"/>
      <c r="Q236" s="7"/>
      <c r="R236" s="7"/>
      <c r="S236" s="7"/>
      <c r="T236" s="7"/>
      <c r="U236" s="7"/>
      <c r="V236" s="7"/>
      <c r="W236" s="7"/>
      <c r="X236" s="7"/>
      <c r="Y236" s="7"/>
      <c r="Z236" s="7"/>
      <c r="AA236" s="7"/>
      <c r="AB236" s="7"/>
      <c r="AC236" s="7"/>
    </row>
    <row r="237" spans="1:29" ht="15.75" customHeight="1">
      <c r="A237" s="7"/>
      <c r="B237" s="1"/>
      <c r="C237" s="1"/>
      <c r="D237" s="1"/>
      <c r="E237" s="1"/>
      <c r="F237" s="1"/>
      <c r="G237" s="1"/>
      <c r="H237" s="1"/>
      <c r="I237" s="1"/>
      <c r="J237" s="1"/>
      <c r="K237" s="1"/>
      <c r="L237" s="7"/>
      <c r="M237" s="7"/>
      <c r="N237" s="7"/>
      <c r="O237" s="7"/>
      <c r="P237" s="7"/>
      <c r="Q237" s="7"/>
      <c r="R237" s="7"/>
      <c r="S237" s="7"/>
      <c r="T237" s="7"/>
      <c r="U237" s="7"/>
      <c r="V237" s="7"/>
      <c r="W237" s="7"/>
      <c r="X237" s="7"/>
      <c r="Y237" s="7"/>
      <c r="Z237" s="7"/>
      <c r="AA237" s="7"/>
      <c r="AB237" s="7"/>
      <c r="AC237" s="7"/>
    </row>
    <row r="238" spans="1:29" ht="15.75" customHeight="1">
      <c r="A238" s="7"/>
      <c r="B238" s="1"/>
      <c r="C238" s="1"/>
      <c r="D238" s="1"/>
      <c r="E238" s="1"/>
      <c r="F238" s="1"/>
      <c r="G238" s="1"/>
      <c r="H238" s="1"/>
      <c r="I238" s="1"/>
      <c r="J238" s="1"/>
      <c r="K238" s="1"/>
      <c r="L238" s="7"/>
      <c r="M238" s="7"/>
      <c r="N238" s="7"/>
      <c r="O238" s="7"/>
      <c r="P238" s="7"/>
      <c r="Q238" s="7"/>
      <c r="R238" s="7"/>
      <c r="S238" s="7"/>
      <c r="T238" s="7"/>
      <c r="U238" s="7"/>
      <c r="V238" s="7"/>
      <c r="W238" s="7"/>
      <c r="X238" s="7"/>
      <c r="Y238" s="7"/>
      <c r="Z238" s="7"/>
      <c r="AA238" s="7"/>
      <c r="AB238" s="7"/>
      <c r="AC238" s="7"/>
    </row>
    <row r="239" spans="1:29" ht="15.75" customHeight="1">
      <c r="A239" s="7"/>
      <c r="B239" s="1"/>
      <c r="C239" s="1"/>
      <c r="D239" s="1"/>
      <c r="E239" s="1"/>
      <c r="F239" s="1"/>
      <c r="G239" s="1"/>
      <c r="H239" s="1"/>
      <c r="I239" s="1"/>
      <c r="J239" s="1"/>
      <c r="K239" s="1"/>
      <c r="L239" s="7"/>
      <c r="M239" s="7"/>
      <c r="N239" s="7"/>
      <c r="O239" s="7"/>
      <c r="P239" s="7"/>
      <c r="Q239" s="7"/>
      <c r="R239" s="7"/>
      <c r="S239" s="7"/>
      <c r="T239" s="7"/>
      <c r="U239" s="7"/>
      <c r="V239" s="7"/>
      <c r="W239" s="7"/>
      <c r="X239" s="7"/>
      <c r="Y239" s="7"/>
      <c r="Z239" s="7"/>
      <c r="AA239" s="7"/>
      <c r="AB239" s="7"/>
      <c r="AC239" s="7"/>
    </row>
    <row r="240" spans="1:29" ht="15.75" customHeight="1">
      <c r="A240" s="7"/>
      <c r="B240" s="1"/>
      <c r="C240" s="1"/>
      <c r="D240" s="1"/>
      <c r="E240" s="1"/>
      <c r="F240" s="1"/>
      <c r="G240" s="1"/>
      <c r="H240" s="1"/>
      <c r="I240" s="1"/>
      <c r="J240" s="1"/>
      <c r="K240" s="1"/>
      <c r="L240" s="7"/>
      <c r="M240" s="7"/>
      <c r="N240" s="7"/>
      <c r="O240" s="7"/>
      <c r="P240" s="7"/>
      <c r="Q240" s="7"/>
      <c r="R240" s="7"/>
      <c r="S240" s="7"/>
      <c r="T240" s="7"/>
      <c r="U240" s="7"/>
      <c r="V240" s="7"/>
      <c r="W240" s="7"/>
      <c r="X240" s="7"/>
      <c r="Y240" s="7"/>
      <c r="Z240" s="7"/>
      <c r="AA240" s="7"/>
      <c r="AB240" s="7"/>
      <c r="AC240" s="7"/>
    </row>
    <row r="241" spans="1:29" ht="15.75" customHeight="1">
      <c r="A241" s="7"/>
      <c r="B241" s="1"/>
      <c r="C241" s="1"/>
      <c r="D241" s="1"/>
      <c r="E241" s="1"/>
      <c r="F241" s="1"/>
      <c r="G241" s="1"/>
      <c r="H241" s="1"/>
      <c r="I241" s="1"/>
      <c r="J241" s="1"/>
      <c r="K241" s="1"/>
      <c r="L241" s="7"/>
      <c r="M241" s="7"/>
      <c r="N241" s="7"/>
      <c r="O241" s="7"/>
      <c r="P241" s="7"/>
      <c r="Q241" s="7"/>
      <c r="R241" s="7"/>
      <c r="S241" s="7"/>
      <c r="T241" s="7"/>
      <c r="U241" s="7"/>
      <c r="V241" s="7"/>
      <c r="W241" s="7"/>
      <c r="X241" s="7"/>
      <c r="Y241" s="7"/>
      <c r="Z241" s="7"/>
      <c r="AA241" s="7"/>
      <c r="AB241" s="7"/>
      <c r="AC241" s="7"/>
    </row>
    <row r="242" spans="1:29" ht="15.75" customHeight="1">
      <c r="A242" s="7"/>
      <c r="B242" s="1"/>
      <c r="C242" s="1"/>
      <c r="D242" s="1"/>
      <c r="E242" s="1"/>
      <c r="F242" s="1"/>
      <c r="G242" s="1"/>
      <c r="H242" s="1"/>
      <c r="I242" s="1"/>
      <c r="J242" s="1"/>
      <c r="K242" s="1"/>
      <c r="L242" s="7"/>
      <c r="M242" s="7"/>
      <c r="N242" s="7"/>
      <c r="O242" s="7"/>
      <c r="P242" s="7"/>
      <c r="Q242" s="7"/>
      <c r="R242" s="7"/>
      <c r="S242" s="7"/>
      <c r="T242" s="7"/>
      <c r="U242" s="7"/>
      <c r="V242" s="7"/>
      <c r="W242" s="7"/>
      <c r="X242" s="7"/>
      <c r="Y242" s="7"/>
      <c r="Z242" s="7"/>
      <c r="AA242" s="7"/>
      <c r="AB242" s="7"/>
      <c r="AC242" s="7"/>
    </row>
    <row r="243" spans="1:29" ht="15.75" customHeight="1">
      <c r="A243" s="7"/>
      <c r="B243" s="1"/>
      <c r="C243" s="1"/>
      <c r="D243" s="1"/>
      <c r="E243" s="1"/>
      <c r="F243" s="1"/>
      <c r="G243" s="1"/>
      <c r="H243" s="1"/>
      <c r="I243" s="1"/>
      <c r="J243" s="1"/>
      <c r="K243" s="1"/>
      <c r="L243" s="7"/>
      <c r="M243" s="7"/>
      <c r="N243" s="7"/>
      <c r="O243" s="7"/>
      <c r="P243" s="7"/>
      <c r="Q243" s="7"/>
      <c r="R243" s="7"/>
      <c r="S243" s="7"/>
      <c r="T243" s="7"/>
      <c r="U243" s="7"/>
      <c r="V243" s="7"/>
      <c r="W243" s="7"/>
      <c r="X243" s="7"/>
      <c r="Y243" s="7"/>
      <c r="Z243" s="7"/>
      <c r="AA243" s="7"/>
      <c r="AB243" s="7"/>
      <c r="AC243" s="7"/>
    </row>
    <row r="244" spans="1:29"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row>
    <row r="245" spans="1:29"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row>
    <row r="246" spans="1:29"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row>
    <row r="247" spans="1:29"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row>
    <row r="248" spans="1:29"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row>
    <row r="249" spans="1:2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row>
    <row r="250" spans="1:29"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row>
    <row r="251" spans="1:29"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row>
    <row r="252" spans="1:29"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row>
    <row r="253" spans="1:29"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row>
    <row r="254" spans="1:29"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row>
    <row r="255" spans="1:29"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row>
    <row r="256" spans="1:29"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row>
    <row r="257" spans="1:29"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row>
    <row r="258" spans="1:29"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row>
    <row r="259" spans="1:2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row>
    <row r="260" spans="1:29"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row>
    <row r="261" spans="1:29"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row>
    <row r="262" spans="1:29"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row>
    <row r="263" spans="1:29"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row>
    <row r="264" spans="1:29"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row>
    <row r="265" spans="1:29"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row>
    <row r="266" spans="1:29"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row>
    <row r="267" spans="1:29"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row>
    <row r="268" spans="1:29"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row>
    <row r="269" spans="1:2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row>
    <row r="270" spans="1:29"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row>
    <row r="271" spans="1:29"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row>
    <row r="272" spans="1:29"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row>
    <row r="273" spans="1:29"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row>
    <row r="274" spans="1:29"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row>
    <row r="275" spans="1:29"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row>
    <row r="276" spans="1:29"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row>
    <row r="277" spans="1:29"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row>
    <row r="278" spans="1:29"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row>
    <row r="279" spans="1:2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row>
    <row r="280" spans="1:29"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row>
    <row r="281" spans="1:29"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row>
    <row r="282" spans="1:29"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row>
    <row r="283" spans="1:29"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row>
    <row r="284" spans="1:29"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row>
    <row r="285" spans="1:29"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row>
    <row r="286" spans="1:29"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row>
    <row r="287" spans="1:29"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row>
    <row r="288" spans="1:29"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row>
    <row r="289" spans="1:2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row>
    <row r="290" spans="1:29"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row>
    <row r="291" spans="1:29"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row>
    <row r="292" spans="1:29"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row>
    <row r="293" spans="1:29"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row>
    <row r="294" spans="1:29"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row>
    <row r="295" spans="1:29"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row>
    <row r="296" spans="1:29"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row>
    <row r="297" spans="1:29"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row>
    <row r="298" spans="1:29"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row>
    <row r="299" spans="1:2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row>
    <row r="300" spans="1:29"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row>
    <row r="301" spans="1:29"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row>
    <row r="302" spans="1:29"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row>
    <row r="303" spans="1:29"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row>
    <row r="304" spans="1:29"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row>
    <row r="305" spans="1:29"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row>
    <row r="306" spans="1:29"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row>
    <row r="307" spans="1:29"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row>
    <row r="308" spans="1:29"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row>
    <row r="309" spans="1:2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row>
    <row r="310" spans="1:29"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row>
    <row r="311" spans="1:29"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row>
    <row r="312" spans="1:29"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row>
    <row r="313" spans="1:29"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row>
    <row r="314" spans="1:29"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row>
    <row r="315" spans="1:29"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row>
    <row r="316" spans="1:29"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row>
    <row r="317" spans="1:29"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row>
    <row r="318" spans="1:29"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row>
    <row r="319" spans="1:2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row>
    <row r="320" spans="1:29"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row>
    <row r="321" spans="1:29"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row>
    <row r="322" spans="1:29"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row>
    <row r="323" spans="1:29"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row>
    <row r="324" spans="1:29"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row>
    <row r="325" spans="1:29"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row>
    <row r="326" spans="1:29"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row>
    <row r="327" spans="1:29"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row>
    <row r="328" spans="1:29"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row>
    <row r="329" spans="1: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row>
    <row r="330" spans="1:29"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row>
    <row r="331" spans="1:29"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row>
    <row r="332" spans="1:29"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row>
    <row r="333" spans="1:29"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row>
    <row r="334" spans="1:29"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row>
    <row r="335" spans="1:29"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row>
    <row r="336" spans="1:29"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row>
    <row r="337" spans="1:29"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row>
    <row r="338" spans="1:29"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row>
    <row r="339" spans="1:2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row>
    <row r="340" spans="1:29"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row>
    <row r="341" spans="1:29"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row>
    <row r="342" spans="1:29"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row>
    <row r="343" spans="1:29"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row>
    <row r="344" spans="1:29"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row>
    <row r="345" spans="1:29"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row>
    <row r="346" spans="1:29"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row>
    <row r="347" spans="1:29"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row>
    <row r="348" spans="1:29"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row>
    <row r="349" spans="1:2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row>
    <row r="350" spans="1:29"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row>
    <row r="351" spans="1:29"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row>
    <row r="352" spans="1:29"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row>
    <row r="353" spans="1:29"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row>
    <row r="354" spans="1:29"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row>
    <row r="355" spans="1:29"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row>
    <row r="356" spans="1:29"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row>
    <row r="357" spans="1:29"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row>
    <row r="358" spans="1:29"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row>
    <row r="359" spans="1:2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row>
    <row r="360" spans="1:29"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row>
    <row r="361" spans="1:29"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row>
    <row r="362" spans="1:29"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row>
    <row r="363" spans="1:29"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row>
    <row r="364" spans="1:29"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row>
    <row r="365" spans="1:29"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row>
    <row r="366" spans="1:29"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row>
    <row r="367" spans="1:29"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row>
    <row r="368" spans="1:29"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row>
    <row r="369" spans="1:2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row>
    <row r="370" spans="1:29"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row>
    <row r="371" spans="1:29"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row>
    <row r="372" spans="1:29"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row>
    <row r="373" spans="1:29"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row>
    <row r="374" spans="1:29"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row>
    <row r="375" spans="1:29"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row>
    <row r="376" spans="1:29"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row>
    <row r="377" spans="1:29"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row>
    <row r="378" spans="1:29"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row>
    <row r="379" spans="1:2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row>
    <row r="380" spans="1:29"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row>
    <row r="381" spans="1:29"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row>
    <row r="382" spans="1:29"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row>
    <row r="383" spans="1:29"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row>
    <row r="384" spans="1:29"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row>
    <row r="385" spans="1:29"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row>
    <row r="386" spans="1:29"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row>
    <row r="387" spans="1:29"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row>
    <row r="388" spans="1:29"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row>
    <row r="389" spans="1:2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row>
    <row r="390" spans="1:29"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row>
    <row r="391" spans="1:29"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row>
    <row r="392" spans="1:29"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row>
    <row r="393" spans="1:29"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row>
    <row r="394" spans="1:29"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row>
    <row r="395" spans="1:29"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row>
    <row r="396" spans="1:29"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row>
    <row r="397" spans="1:29"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row>
    <row r="398" spans="1:29"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row>
    <row r="399" spans="1:2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row>
    <row r="400" spans="1:29"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row>
    <row r="401" spans="1:29"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row>
    <row r="402" spans="1:29"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row>
    <row r="403" spans="1:29"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row>
    <row r="404" spans="1:29"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row>
    <row r="405" spans="1:29"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row>
    <row r="406" spans="1:29"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row>
    <row r="407" spans="1:29"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row>
    <row r="408" spans="1:29"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row>
    <row r="409" spans="1:2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row>
    <row r="410" spans="1:29"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row>
    <row r="411" spans="1:29"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row>
    <row r="412" spans="1:29"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row>
    <row r="413" spans="1:29"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row>
    <row r="414" spans="1:29"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row>
    <row r="415" spans="1:29"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row>
    <row r="416" spans="1:29"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row>
    <row r="417" spans="1:29"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row>
    <row r="418" spans="1:29"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row>
    <row r="419" spans="1:2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row>
    <row r="420" spans="1:29"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row>
    <row r="421" spans="1:29"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row>
    <row r="422" spans="1:29"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row>
    <row r="423" spans="1:29"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row>
    <row r="424" spans="1:29"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row>
    <row r="425" spans="1:29"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row>
    <row r="426" spans="1:29"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row>
    <row r="427" spans="1:29"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row>
    <row r="428" spans="1:29"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row>
    <row r="429" spans="1: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row>
    <row r="430" spans="1:29"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row>
    <row r="431" spans="1:29"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row>
    <row r="432" spans="1:29"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row>
    <row r="433" spans="1:29"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row>
    <row r="434" spans="1:29"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row>
    <row r="435" spans="1:29"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row>
    <row r="436" spans="1:29"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row>
    <row r="437" spans="1:29"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row>
    <row r="438" spans="1:29"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row>
    <row r="439" spans="1:2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row>
    <row r="440" spans="1:29"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row>
    <row r="441" spans="1:29"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row>
    <row r="442" spans="1:29"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row>
    <row r="443" spans="1:29"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row>
    <row r="444" spans="1:29"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row>
    <row r="445" spans="1:29"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row>
    <row r="446" spans="1:29"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row>
    <row r="447" spans="1:29"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row>
    <row r="448" spans="1:29"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row>
    <row r="449" spans="1:2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row>
    <row r="450" spans="1:29"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row>
    <row r="451" spans="1:29"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row>
    <row r="452" spans="1:29"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row>
    <row r="453" spans="1:29"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row>
    <row r="454" spans="1:29"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row>
    <row r="455" spans="1:29"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row>
    <row r="456" spans="1:29"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row>
    <row r="457" spans="1:29"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row>
    <row r="458" spans="1:29"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row>
    <row r="459" spans="1:2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row>
    <row r="460" spans="1:29"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row>
    <row r="461" spans="1:29"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row>
    <row r="462" spans="1:29"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row>
    <row r="463" spans="1:29"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row>
    <row r="464" spans="1:29"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row>
    <row r="465" spans="1:29"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row>
    <row r="466" spans="1:29"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row>
    <row r="467" spans="1:29"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row>
    <row r="468" spans="1:29"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row>
    <row r="469" spans="1:2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row>
    <row r="470" spans="1:29"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row>
    <row r="471" spans="1:29"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row>
    <row r="472" spans="1:29"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row>
    <row r="473" spans="1:29"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row>
    <row r="474" spans="1:29"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row>
    <row r="475" spans="1:29"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row>
    <row r="476" spans="1:29"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row>
    <row r="477" spans="1:29"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row>
    <row r="478" spans="1:29"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row>
    <row r="479" spans="1:2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row>
    <row r="480" spans="1:29"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row>
    <row r="481" spans="1:29"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row>
    <row r="482" spans="1:29"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row>
    <row r="483" spans="1:29"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row>
    <row r="484" spans="1:29"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row>
    <row r="485" spans="1:29"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row>
    <row r="486" spans="1:29"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row>
    <row r="487" spans="1:29"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row>
    <row r="488" spans="1:29"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row>
    <row r="489" spans="1:2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row>
    <row r="490" spans="1:29"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row>
    <row r="491" spans="1:29"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row>
    <row r="492" spans="1:29"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row>
    <row r="493" spans="1:29"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row>
    <row r="494" spans="1:29"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row>
    <row r="495" spans="1:29"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row>
    <row r="496" spans="1:29"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row>
    <row r="497" spans="1:29"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row>
    <row r="498" spans="1:29"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row>
    <row r="499" spans="1:2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row>
    <row r="500" spans="1:29"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row>
    <row r="501" spans="1:29"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row>
    <row r="502" spans="1:29"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row>
    <row r="503" spans="1:29"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row>
    <row r="504" spans="1:29"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row>
    <row r="505" spans="1:29"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row>
    <row r="506" spans="1:29"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row>
    <row r="507" spans="1:29"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row>
    <row r="508" spans="1:29"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row>
    <row r="509" spans="1:2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row>
    <row r="510" spans="1:29"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row>
    <row r="511" spans="1:29"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row>
    <row r="512" spans="1:29"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row>
    <row r="513" spans="1:29"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row>
    <row r="514" spans="1:29"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row>
    <row r="515" spans="1:29"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row>
    <row r="516" spans="1:29"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row>
    <row r="517" spans="1:29"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row>
    <row r="518" spans="1:29"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row>
    <row r="519" spans="1:2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row>
    <row r="520" spans="1:29"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row>
    <row r="521" spans="1:29"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row>
    <row r="522" spans="1:29"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row>
    <row r="523" spans="1:29"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row>
    <row r="524" spans="1:29"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row>
    <row r="525" spans="1:29"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row>
    <row r="526" spans="1:29"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row>
    <row r="527" spans="1:29"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row>
    <row r="528" spans="1:29"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row>
    <row r="529" spans="1: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row>
    <row r="530" spans="1:29"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row>
    <row r="531" spans="1:29"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row>
    <row r="532" spans="1:29"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row>
    <row r="533" spans="1:29"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row>
    <row r="534" spans="1:29"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row>
    <row r="535" spans="1:29"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row>
    <row r="536" spans="1:29"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row>
    <row r="537" spans="1:29"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row>
    <row r="538" spans="1:29"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row>
    <row r="539" spans="1:2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row>
    <row r="540" spans="1:29"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row>
    <row r="541" spans="1:29"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row>
    <row r="542" spans="1:29"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row>
    <row r="543" spans="1:29"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row>
    <row r="544" spans="1:29"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row>
    <row r="545" spans="1:29"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row>
    <row r="546" spans="1:29"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row>
    <row r="547" spans="1:29"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row>
    <row r="548" spans="1:29"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row>
    <row r="549" spans="1:2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row>
    <row r="550" spans="1:29"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row>
    <row r="551" spans="1:29"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row>
    <row r="552" spans="1:29"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row>
    <row r="553" spans="1:29"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row>
    <row r="554" spans="1:29"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row>
    <row r="555" spans="1:29"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row>
    <row r="556" spans="1:29"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row>
    <row r="557" spans="1:29"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row>
    <row r="558" spans="1:29"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row>
    <row r="559" spans="1:2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row>
    <row r="560" spans="1:29"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row>
    <row r="561" spans="1:29"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row>
    <row r="562" spans="1:29"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row>
    <row r="563" spans="1:29"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row>
    <row r="564" spans="1:29"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row>
    <row r="565" spans="1:29"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row>
    <row r="566" spans="1:29"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row>
    <row r="567" spans="1:29"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row>
    <row r="568" spans="1:29"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row>
    <row r="569" spans="1:2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row>
    <row r="570" spans="1:29"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row>
    <row r="571" spans="1:29"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row>
    <row r="572" spans="1:29"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row>
    <row r="573" spans="1:29"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row>
    <row r="574" spans="1:29"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row>
    <row r="575" spans="1:29"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row>
    <row r="576" spans="1:29"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row>
    <row r="577" spans="1:29"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row>
    <row r="578" spans="1:29"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row>
    <row r="579" spans="1:2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row>
    <row r="580" spans="1:29"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row>
    <row r="581" spans="1:29"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row>
    <row r="582" spans="1:29"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row>
    <row r="583" spans="1:29"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row>
    <row r="584" spans="1:29"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row>
    <row r="585" spans="1:29"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row>
    <row r="586" spans="1:29"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row>
    <row r="587" spans="1:29"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row>
    <row r="588" spans="1:29"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row>
    <row r="589" spans="1:2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row>
    <row r="590" spans="1:29"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row>
    <row r="591" spans="1:29"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row>
    <row r="592" spans="1:29"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row>
    <row r="593" spans="1:29"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row>
    <row r="594" spans="1:29"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row>
    <row r="595" spans="1:29"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row>
    <row r="596" spans="1:29"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row>
    <row r="597" spans="1:29"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row>
    <row r="598" spans="1:29"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row>
    <row r="599" spans="1:2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row>
    <row r="600" spans="1:29"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row>
    <row r="601" spans="1:29"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row>
    <row r="602" spans="1:29"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row>
    <row r="603" spans="1:29"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row>
    <row r="604" spans="1:29"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row>
    <row r="605" spans="1:29"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row>
    <row r="606" spans="1:29"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row>
    <row r="607" spans="1:29"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row>
    <row r="608" spans="1:29"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row>
    <row r="609" spans="1:2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row>
    <row r="610" spans="1:29"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row>
    <row r="611" spans="1:29"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row>
    <row r="612" spans="1:29"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row>
    <row r="613" spans="1:29"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row>
    <row r="614" spans="1:29"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row>
    <row r="615" spans="1:29"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row>
    <row r="616" spans="1:29"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row>
    <row r="617" spans="1:29"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row>
    <row r="618" spans="1:29"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row>
    <row r="619" spans="1:2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row>
    <row r="620" spans="1:29"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row>
    <row r="621" spans="1:29"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row>
    <row r="622" spans="1:29"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row>
    <row r="623" spans="1:29"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row>
    <row r="624" spans="1:29"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row>
    <row r="625" spans="1:29"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row>
    <row r="626" spans="1:29"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row>
    <row r="627" spans="1:29"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row>
    <row r="628" spans="1:29"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row>
    <row r="629" spans="1: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row>
    <row r="630" spans="1:29"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row>
    <row r="631" spans="1:29"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row>
    <row r="632" spans="1:29"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row>
    <row r="633" spans="1:29"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row>
    <row r="634" spans="1:29"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row>
    <row r="635" spans="1:29"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row>
    <row r="636" spans="1:29"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row>
    <row r="637" spans="1:29"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row>
    <row r="638" spans="1:29"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row>
    <row r="639" spans="1:2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row>
    <row r="640" spans="1:29"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row>
    <row r="641" spans="1:29"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row>
    <row r="642" spans="1:29"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row>
    <row r="643" spans="1:29"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row>
    <row r="644" spans="1:29"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row>
    <row r="645" spans="1:29"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row>
    <row r="646" spans="1:29"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row>
    <row r="647" spans="1:29"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row>
    <row r="648" spans="1:29"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row>
    <row r="649" spans="1:2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row>
    <row r="650" spans="1:29"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row>
    <row r="651" spans="1:29"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row>
    <row r="652" spans="1:29"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row>
    <row r="653" spans="1:29"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row>
    <row r="654" spans="1:29"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row>
    <row r="655" spans="1:29"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row>
    <row r="656" spans="1:29"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row>
    <row r="657" spans="1:29"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row>
    <row r="658" spans="1:29"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row>
    <row r="659" spans="1:2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row>
    <row r="660" spans="1:29"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row>
    <row r="661" spans="1:29"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row>
    <row r="662" spans="1:29"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row>
    <row r="663" spans="1:29"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row>
    <row r="664" spans="1:29"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row>
    <row r="665" spans="1:29"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row>
    <row r="666" spans="1:29"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row>
    <row r="667" spans="1:29"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row>
    <row r="668" spans="1:29"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row>
    <row r="669" spans="1:2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row>
    <row r="670" spans="1:29"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row>
    <row r="671" spans="1:29"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row>
    <row r="672" spans="1:29"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row>
    <row r="673" spans="1:29"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row>
    <row r="674" spans="1:29"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row>
    <row r="675" spans="1:29"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row>
    <row r="676" spans="1:29"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row>
    <row r="677" spans="1:29"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row>
    <row r="678" spans="1:29"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row>
    <row r="679" spans="1:2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row>
    <row r="680" spans="1:29"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row>
    <row r="681" spans="1:29"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row>
    <row r="682" spans="1:29"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row>
    <row r="683" spans="1:29"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row>
    <row r="684" spans="1:29"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row>
    <row r="685" spans="1:29"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row>
    <row r="686" spans="1:29"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row>
    <row r="687" spans="1:29"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row>
    <row r="688" spans="1:29"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row>
    <row r="689" spans="1:2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row>
    <row r="690" spans="1:29"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row>
    <row r="691" spans="1:29"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row>
    <row r="692" spans="1:29"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row>
    <row r="693" spans="1:29"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row>
    <row r="694" spans="1:29"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row>
    <row r="695" spans="1:29"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row>
    <row r="696" spans="1:29"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row>
    <row r="697" spans="1:29"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row>
    <row r="698" spans="1:29"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row>
    <row r="699" spans="1:2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row>
    <row r="700" spans="1:29"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row>
    <row r="701" spans="1:29"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row>
    <row r="702" spans="1:29"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row>
    <row r="703" spans="1:29"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row>
    <row r="704" spans="1:29"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row>
    <row r="705" spans="1:29"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row>
    <row r="706" spans="1:29"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row>
    <row r="707" spans="1:29"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row>
    <row r="708" spans="1:29"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row>
    <row r="709" spans="1:2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row>
    <row r="710" spans="1:29"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row>
    <row r="711" spans="1:29"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row>
    <row r="712" spans="1:29"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row>
    <row r="713" spans="1:29"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row>
    <row r="714" spans="1:29"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row>
    <row r="715" spans="1:29"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row>
    <row r="716" spans="1:29"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row>
    <row r="717" spans="1:29"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row>
    <row r="718" spans="1:29"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row>
    <row r="719" spans="1:2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row>
    <row r="720" spans="1:29"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row>
    <row r="721" spans="1:29"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row>
    <row r="722" spans="1:29"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row>
    <row r="723" spans="1:29"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row>
    <row r="724" spans="1:29"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row>
    <row r="725" spans="1:29"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row>
    <row r="726" spans="1:29"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row>
    <row r="727" spans="1:29"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row>
    <row r="728" spans="1:29"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row>
    <row r="729" spans="1: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row>
    <row r="730" spans="1:29"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row>
    <row r="731" spans="1:29"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row>
    <row r="732" spans="1:29"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row>
    <row r="733" spans="1:29"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row>
    <row r="734" spans="1:29"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row>
    <row r="735" spans="1:29"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row>
    <row r="736" spans="1:29"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row>
    <row r="737" spans="1:29"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row>
    <row r="738" spans="1:29"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row>
    <row r="739" spans="1:2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row>
    <row r="740" spans="1:29"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row>
    <row r="741" spans="1:29"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row>
    <row r="742" spans="1:29"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row>
    <row r="743" spans="1:29"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row>
    <row r="744" spans="1:29"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row>
    <row r="745" spans="1:29"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row>
    <row r="746" spans="1:29"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row>
    <row r="747" spans="1:29"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row>
    <row r="748" spans="1:29"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row>
    <row r="749" spans="1:2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row>
    <row r="750" spans="1:29"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row>
    <row r="751" spans="1:29"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row>
    <row r="752" spans="1:29"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row>
    <row r="753" spans="1:29"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row>
    <row r="754" spans="1:29"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row>
    <row r="755" spans="1:29"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row>
    <row r="756" spans="1:29"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row>
    <row r="757" spans="1:29"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row>
    <row r="758" spans="1:29"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row>
    <row r="759" spans="1:2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row>
    <row r="760" spans="1:29"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row>
    <row r="761" spans="1:29"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row>
    <row r="762" spans="1:29"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row>
    <row r="763" spans="1:29"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row>
    <row r="764" spans="1:29"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row>
    <row r="765" spans="1:29"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row>
    <row r="766" spans="1:29"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row>
    <row r="767" spans="1:29"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row>
    <row r="768" spans="1:29"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row>
    <row r="769" spans="1:2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row>
    <row r="770" spans="1:29"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row>
    <row r="771" spans="1:29"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row>
    <row r="772" spans="1:29"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row>
    <row r="773" spans="1:29"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row>
    <row r="774" spans="1:29"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row>
    <row r="775" spans="1:29"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row>
    <row r="776" spans="1:29"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row>
    <row r="777" spans="1:29"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row>
    <row r="778" spans="1:29"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row>
    <row r="779" spans="1:2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row>
    <row r="780" spans="1:29"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row>
    <row r="781" spans="1:29"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row>
    <row r="782" spans="1:29"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row>
    <row r="783" spans="1:29"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row>
    <row r="784" spans="1:29"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row>
    <row r="785" spans="1:29"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row>
    <row r="786" spans="1:29"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row>
    <row r="787" spans="1:29"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row>
    <row r="788" spans="1:29"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row>
    <row r="789" spans="1:2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row>
    <row r="790" spans="1:29"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row>
    <row r="791" spans="1:29"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row>
    <row r="792" spans="1:29"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row>
    <row r="793" spans="1:29"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row>
    <row r="794" spans="1:29"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row>
    <row r="795" spans="1:29"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row>
    <row r="796" spans="1:29"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row>
    <row r="797" spans="1:29"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row>
    <row r="798" spans="1:29"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row>
    <row r="799" spans="1:2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row>
    <row r="800" spans="1:29"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row>
    <row r="801" spans="1:29"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row>
    <row r="802" spans="1:29"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row>
    <row r="803" spans="1:29"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row>
    <row r="804" spans="1:29"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row>
    <row r="805" spans="1:29"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row>
    <row r="806" spans="1:29"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row>
    <row r="807" spans="1:29"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row>
    <row r="808" spans="1:29"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row>
    <row r="809" spans="1:2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row>
    <row r="810" spans="1:29"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row>
    <row r="811" spans="1:29"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row>
    <row r="812" spans="1:29"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row>
    <row r="813" spans="1:29"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row>
    <row r="814" spans="1:29"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row>
    <row r="815" spans="1:29"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row>
    <row r="816" spans="1:29"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row>
    <row r="817" spans="1:29"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row>
    <row r="818" spans="1:29"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row>
    <row r="819" spans="1:2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row>
    <row r="820" spans="1:29"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row>
    <row r="821" spans="1:29"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row>
    <row r="822" spans="1:29"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row>
    <row r="823" spans="1:29"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row>
    <row r="824" spans="1:29"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row>
    <row r="825" spans="1:29"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row>
    <row r="826" spans="1:29"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row>
    <row r="827" spans="1:29"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row>
    <row r="828" spans="1:29"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row>
    <row r="829" spans="1: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row>
    <row r="830" spans="1:29"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row>
    <row r="831" spans="1:29"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row>
    <row r="832" spans="1:29"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row>
    <row r="833" spans="1:29"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row>
    <row r="834" spans="1:29"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row>
    <row r="835" spans="1:29"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row>
    <row r="836" spans="1:29"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row>
    <row r="837" spans="1:29"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row>
    <row r="838" spans="1:29"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row>
    <row r="839" spans="1:2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row>
    <row r="840" spans="1:29"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row>
    <row r="841" spans="1:29"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row>
    <row r="842" spans="1:29"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row>
    <row r="843" spans="1:29"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row>
    <row r="844" spans="1:29"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row>
    <row r="845" spans="1:29"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row>
    <row r="846" spans="1:29"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row>
    <row r="847" spans="1:29"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row>
    <row r="848" spans="1:29"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row>
    <row r="849" spans="1:2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row>
    <row r="850" spans="1:29"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row>
    <row r="851" spans="1:29"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row>
    <row r="852" spans="1:29"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row>
    <row r="853" spans="1:29"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row>
    <row r="854" spans="1:29"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row>
    <row r="855" spans="1:29"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row>
    <row r="856" spans="1:29"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row>
    <row r="857" spans="1:29"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row>
    <row r="858" spans="1:29"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row>
    <row r="859" spans="1:2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row>
    <row r="860" spans="1:29"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row>
    <row r="861" spans="1:29"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row>
    <row r="862" spans="1:29"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row>
    <row r="863" spans="1:29"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row>
    <row r="864" spans="1:29"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row>
    <row r="865" spans="1:29"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row>
    <row r="866" spans="1:29"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row>
    <row r="867" spans="1:29"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row>
    <row r="868" spans="1:29"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row>
    <row r="869" spans="1:2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row>
    <row r="870" spans="1:29"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row>
    <row r="871" spans="1:29"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row>
    <row r="872" spans="1:29"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row>
    <row r="873" spans="1:29"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row>
    <row r="874" spans="1:29"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row>
    <row r="875" spans="1:29"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row>
    <row r="876" spans="1:29"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row>
    <row r="877" spans="1:29"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row>
    <row r="878" spans="1:29"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row>
    <row r="879" spans="1:2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row>
    <row r="880" spans="1:29"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row>
    <row r="881" spans="1:29"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row>
    <row r="882" spans="1:29"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row>
    <row r="883" spans="1:29"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row>
    <row r="884" spans="1:29"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row>
    <row r="885" spans="1:29"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row>
    <row r="886" spans="1:29"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row>
    <row r="887" spans="1:29"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row>
    <row r="888" spans="1:29"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row>
    <row r="889" spans="1:2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row>
    <row r="890" spans="1:29"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row>
    <row r="891" spans="1:29"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row>
    <row r="892" spans="1:29"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row>
    <row r="893" spans="1:29"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row>
    <row r="894" spans="1:29"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row>
    <row r="895" spans="1:29"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row>
    <row r="896" spans="1:29"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row>
    <row r="897" spans="1:29"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row>
    <row r="898" spans="1:29"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row>
    <row r="899" spans="1:2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row>
    <row r="900" spans="1:29"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row>
    <row r="901" spans="1:29"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row>
    <row r="902" spans="1:29"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row>
    <row r="903" spans="1:29"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row>
    <row r="904" spans="1:29"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row>
    <row r="905" spans="1:29"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row>
    <row r="906" spans="1:29"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row>
    <row r="907" spans="1:29"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row>
    <row r="908" spans="1:29"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row>
    <row r="909" spans="1:2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row>
    <row r="910" spans="1:29"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row>
    <row r="911" spans="1:29"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row>
    <row r="912" spans="1:29"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row>
    <row r="913" spans="1:29"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row>
    <row r="914" spans="1:29"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row>
    <row r="915" spans="1:29"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row>
    <row r="916" spans="1:29"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row>
    <row r="917" spans="1:29"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row>
    <row r="918" spans="1:29"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row>
    <row r="919" spans="1:2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row>
    <row r="920" spans="1:29"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row>
    <row r="921" spans="1:29"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row>
    <row r="922" spans="1:29"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row>
    <row r="923" spans="1:29"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row>
    <row r="924" spans="1:29"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row>
    <row r="925" spans="1:29"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row>
    <row r="926" spans="1:29"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row>
    <row r="927" spans="1:29"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row>
    <row r="928" spans="1:29"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row>
    <row r="929" spans="1: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row>
    <row r="930" spans="1:29"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row>
    <row r="931" spans="1:29"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row>
    <row r="932" spans="1:29"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row>
    <row r="933" spans="1:29"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row>
    <row r="934" spans="1:29"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row>
    <row r="935" spans="1:29"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row>
    <row r="936" spans="1:29"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row>
    <row r="937" spans="1:29"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row>
    <row r="938" spans="1:29"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row>
    <row r="939" spans="1:2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row>
    <row r="940" spans="1:29"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row>
    <row r="941" spans="1:29"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row>
    <row r="942" spans="1:29"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row>
    <row r="943" spans="1:29"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row>
    <row r="944" spans="1:29"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row>
    <row r="945" spans="1:29"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row>
    <row r="946" spans="1:29"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row>
    <row r="947" spans="1:29"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row>
    <row r="948" spans="1:29"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row>
    <row r="949" spans="1:2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row>
    <row r="950" spans="1:29"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row>
    <row r="951" spans="1:29"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row>
    <row r="952" spans="1:29"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row>
    <row r="953" spans="1:29"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row>
    <row r="954" spans="1:29"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row>
    <row r="955" spans="1:29"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row>
    <row r="956" spans="1:29"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row>
    <row r="957" spans="1:29"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row>
    <row r="958" spans="1:29"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row>
    <row r="959" spans="1:2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row>
    <row r="960" spans="1:29"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row>
    <row r="961" spans="1:29"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row>
    <row r="962" spans="1:29"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row>
    <row r="963" spans="1:29"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row>
    <row r="964" spans="1:29"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row>
    <row r="965" spans="1:29"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row>
    <row r="966" spans="1:29"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row>
    <row r="967" spans="1:29"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row>
    <row r="968" spans="1:29"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row>
    <row r="969" spans="1:2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row>
    <row r="970" spans="1:29"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row>
    <row r="971" spans="1:29"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row>
    <row r="972" spans="1:29"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row>
    <row r="973" spans="1:29"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row>
    <row r="974" spans="1:29"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row>
    <row r="975" spans="1:29"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row>
    <row r="976" spans="1:29"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row>
    <row r="977" spans="1:29"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row>
    <row r="978" spans="1:29"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row>
    <row r="979" spans="1:2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row>
    <row r="980" spans="1:29"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c r="AC980" s="7"/>
    </row>
    <row r="981" spans="1:29"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c r="AC981" s="7"/>
    </row>
    <row r="982" spans="1:29"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c r="AC982" s="7"/>
    </row>
    <row r="983" spans="1:29"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c r="AC983" s="7"/>
    </row>
    <row r="984" spans="1:29"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c r="AC984" s="7"/>
    </row>
    <row r="985" spans="1:29"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c r="AC985" s="7"/>
    </row>
    <row r="986" spans="1:29"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c r="AC986" s="7"/>
    </row>
    <row r="987" spans="1:29"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c r="AC987" s="7"/>
    </row>
    <row r="988" spans="1:29"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c r="AC988" s="7"/>
    </row>
    <row r="989" spans="1:2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c r="AC989" s="7"/>
    </row>
    <row r="990" spans="1:29"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c r="AC990" s="7"/>
    </row>
    <row r="991" spans="1:29"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c r="AC991" s="7"/>
    </row>
    <row r="992" spans="1:29"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c r="AC992" s="7"/>
    </row>
    <row r="993" spans="1:29"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c r="AC993" s="7"/>
    </row>
    <row r="994" spans="1:29"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c r="AC994" s="7"/>
    </row>
    <row r="995" spans="1:29"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c r="AC995" s="7"/>
    </row>
    <row r="996" spans="1:29"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c r="AC996" s="7"/>
    </row>
    <row r="997" spans="1:29"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c r="AC997" s="7"/>
    </row>
    <row r="998" spans="1:29"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c r="AC998" s="7"/>
    </row>
    <row r="999" spans="1:29"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c r="AC999" s="7"/>
    </row>
    <row r="1000" spans="1:29"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c r="AC1000" s="7"/>
    </row>
    <row r="1001" spans="1:29"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c r="AB1001" s="7"/>
      <c r="AC1001" s="7"/>
    </row>
    <row r="1002" spans="1:29" ht="15.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c r="AB1002" s="7"/>
      <c r="AC1002" s="7"/>
    </row>
  </sheetData>
  <mergeCells count="66">
    <mergeCell ref="F27:K27"/>
    <mergeCell ref="F28:K28"/>
    <mergeCell ref="F29:K29"/>
    <mergeCell ref="B32:K32"/>
    <mergeCell ref="B33:K33"/>
    <mergeCell ref="B37:C38"/>
    <mergeCell ref="D37:D38"/>
    <mergeCell ref="E37:E38"/>
    <mergeCell ref="F35:H35"/>
    <mergeCell ref="I35:K35"/>
    <mergeCell ref="H37:H38"/>
    <mergeCell ref="I37:I38"/>
    <mergeCell ref="J37:J38"/>
    <mergeCell ref="K37:K38"/>
    <mergeCell ref="B2:K2"/>
    <mergeCell ref="B3:K3"/>
    <mergeCell ref="B4:K4"/>
    <mergeCell ref="B5:K5"/>
    <mergeCell ref="B6:K6"/>
    <mergeCell ref="B7:K7"/>
    <mergeCell ref="F12:K12"/>
    <mergeCell ref="B12:D12"/>
    <mergeCell ref="B13:D13"/>
    <mergeCell ref="B14:D14"/>
    <mergeCell ref="B15:D15"/>
    <mergeCell ref="B16:D16"/>
    <mergeCell ref="B17:D17"/>
    <mergeCell ref="B18:D18"/>
    <mergeCell ref="F13:K13"/>
    <mergeCell ref="F14:K14"/>
    <mergeCell ref="F15:K15"/>
    <mergeCell ref="F16:K16"/>
    <mergeCell ref="F17:K17"/>
    <mergeCell ref="F18:K18"/>
    <mergeCell ref="F19:K19"/>
    <mergeCell ref="B26:D26"/>
    <mergeCell ref="B27:D27"/>
    <mergeCell ref="B28:D28"/>
    <mergeCell ref="B29:D29"/>
    <mergeCell ref="B19:D19"/>
    <mergeCell ref="B20:D20"/>
    <mergeCell ref="B21:D21"/>
    <mergeCell ref="B22:D22"/>
    <mergeCell ref="B23:D23"/>
    <mergeCell ref="B24:D24"/>
    <mergeCell ref="B25:D25"/>
    <mergeCell ref="F20:K20"/>
    <mergeCell ref="F21:K21"/>
    <mergeCell ref="F22:K22"/>
    <mergeCell ref="F23:K23"/>
    <mergeCell ref="F24:K24"/>
    <mergeCell ref="F25:K25"/>
    <mergeCell ref="F26:K26"/>
    <mergeCell ref="G43:K43"/>
    <mergeCell ref="B45:K45"/>
    <mergeCell ref="F37:F38"/>
    <mergeCell ref="G37:G38"/>
    <mergeCell ref="C40:D40"/>
    <mergeCell ref="B42:E42"/>
    <mergeCell ref="F42:H42"/>
    <mergeCell ref="I42:K42"/>
    <mergeCell ref="B43:E43"/>
    <mergeCell ref="B35:E35"/>
    <mergeCell ref="B36:E36"/>
    <mergeCell ref="F36:H36"/>
    <mergeCell ref="I36:K36"/>
  </mergeCells>
  <hyperlinks>
    <hyperlink ref="F43" location="Content and Reporting!A1" display="Content and Reporting" xr:uid="{00000000-0004-0000-0200-000000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1002"/>
  <sheetViews>
    <sheetView workbookViewId="0">
      <pane ySplit="13" topLeftCell="A14" activePane="bottomLeft" state="frozen"/>
      <selection pane="bottomLeft" activeCell="M34" sqref="M34"/>
    </sheetView>
  </sheetViews>
  <sheetFormatPr baseColWidth="10" defaultColWidth="10.140625" defaultRowHeight="15" customHeight="1"/>
  <cols>
    <col min="1" max="1" width="22.28515625" customWidth="1"/>
    <col min="2" max="2" width="25.28515625" customWidth="1"/>
    <col min="3" max="3" width="33.42578125" customWidth="1"/>
    <col min="4" max="4" width="9.7109375" customWidth="1"/>
    <col min="5" max="5" width="3.28515625" customWidth="1"/>
    <col min="6" max="13" width="5.7109375" customWidth="1"/>
    <col min="14" max="14" width="6.5703125" customWidth="1"/>
    <col min="15" max="22" width="5.7109375" customWidth="1"/>
    <col min="23" max="24" width="10.28515625" hidden="1" customWidth="1"/>
    <col min="25" max="25" width="9.5703125" hidden="1" customWidth="1"/>
    <col min="26" max="26" width="7.7109375" customWidth="1"/>
    <col min="27" max="28" width="14.28515625" customWidth="1"/>
  </cols>
  <sheetData>
    <row r="1" spans="1:28" ht="24.75" customHeight="1" thickTop="1">
      <c r="A1" s="27" t="s">
        <v>54</v>
      </c>
      <c r="B1" s="28" t="s">
        <v>55</v>
      </c>
      <c r="C1" s="29"/>
      <c r="D1" s="29"/>
      <c r="E1" s="29"/>
      <c r="F1" s="29"/>
      <c r="G1" s="29"/>
      <c r="H1" s="29"/>
      <c r="I1" s="29"/>
      <c r="J1" s="29"/>
      <c r="K1" s="29"/>
      <c r="L1" s="29"/>
      <c r="M1" s="29"/>
      <c r="N1" s="29"/>
      <c r="O1" s="29"/>
      <c r="P1" s="29"/>
      <c r="Q1" s="29"/>
      <c r="R1" s="29"/>
      <c r="S1" s="29"/>
      <c r="T1" s="29"/>
      <c r="U1" s="29"/>
      <c r="V1" s="29"/>
      <c r="W1" s="30"/>
      <c r="AA1" s="335" t="s">
        <v>56</v>
      </c>
      <c r="AB1" s="336"/>
    </row>
    <row r="2" spans="1:28" ht="39.75" customHeight="1">
      <c r="A2" s="31" t="s">
        <v>57</v>
      </c>
      <c r="B2" s="32" t="s">
        <v>58</v>
      </c>
      <c r="C2" s="32"/>
      <c r="D2" s="32"/>
      <c r="E2" s="8"/>
      <c r="F2" s="337" t="s">
        <v>59</v>
      </c>
      <c r="G2" s="276"/>
      <c r="H2" s="276"/>
      <c r="I2" s="276"/>
      <c r="J2" s="276"/>
      <c r="K2" s="277"/>
      <c r="L2" s="33" t="s">
        <v>60</v>
      </c>
      <c r="M2" s="33" t="s">
        <v>61</v>
      </c>
      <c r="N2" s="34" t="s">
        <v>62</v>
      </c>
      <c r="O2" s="33" t="s">
        <v>63</v>
      </c>
      <c r="P2" s="34" t="s">
        <v>64</v>
      </c>
      <c r="Q2" s="33" t="s">
        <v>65</v>
      </c>
      <c r="R2" s="33" t="s">
        <v>66</v>
      </c>
      <c r="S2" s="33" t="s">
        <v>67</v>
      </c>
      <c r="T2" s="33" t="s">
        <v>68</v>
      </c>
      <c r="U2" s="35" t="s">
        <v>69</v>
      </c>
      <c r="V2" s="36" t="s">
        <v>70</v>
      </c>
      <c r="W2" s="30"/>
      <c r="AA2" s="37" t="s">
        <v>71</v>
      </c>
      <c r="AB2" s="38" t="s">
        <v>72</v>
      </c>
    </row>
    <row r="3" spans="1:28" ht="61.5" customHeight="1">
      <c r="A3" s="338" t="s">
        <v>73</v>
      </c>
      <c r="B3" s="339"/>
      <c r="C3" s="338" t="s">
        <v>74</v>
      </c>
      <c r="D3" s="339"/>
      <c r="E3" s="39"/>
      <c r="F3" s="326" t="s">
        <v>75</v>
      </c>
      <c r="G3" s="327"/>
      <c r="H3" s="327"/>
      <c r="I3" s="327"/>
      <c r="J3" s="328"/>
      <c r="K3" s="40">
        <v>170</v>
      </c>
      <c r="L3" s="41">
        <v>23</v>
      </c>
      <c r="M3" s="42">
        <v>16</v>
      </c>
      <c r="N3" s="42">
        <v>9</v>
      </c>
      <c r="O3" s="41">
        <v>10</v>
      </c>
      <c r="P3" s="41">
        <v>14</v>
      </c>
      <c r="Q3" s="41">
        <v>4</v>
      </c>
      <c r="R3" s="41">
        <v>10</v>
      </c>
      <c r="S3" s="41">
        <v>24</v>
      </c>
      <c r="T3" s="41">
        <v>20</v>
      </c>
      <c r="U3" s="43">
        <v>35</v>
      </c>
      <c r="V3" s="41">
        <v>5</v>
      </c>
      <c r="W3" s="30"/>
      <c r="AA3" s="221" t="str">
        <f>IF(AB3=0,"-",VLOOKUP(COUNTIF($AB$3:AB3,AB3)&amp;"-"&amp;AB3,$E$244:$G$260,3,FALSE))</f>
        <v>-</v>
      </c>
      <c r="AB3" s="222">
        <f>LARGE(F244:F260,1)</f>
        <v>0</v>
      </c>
    </row>
    <row r="4" spans="1:28" ht="61.5" customHeight="1">
      <c r="A4" s="48" t="s">
        <v>76</v>
      </c>
      <c r="B4" s="224">
        <f>COUNTIF(F10:V10,"Y")</f>
        <v>0</v>
      </c>
      <c r="C4" s="44" t="s">
        <v>77</v>
      </c>
      <c r="D4" s="45">
        <f>COUNTIF(D14:D235,"Yes")</f>
        <v>0</v>
      </c>
      <c r="E4" s="39"/>
      <c r="F4" s="326" t="s">
        <v>78</v>
      </c>
      <c r="G4" s="327"/>
      <c r="H4" s="327"/>
      <c r="I4" s="327"/>
      <c r="J4" s="328"/>
      <c r="K4" s="46">
        <f t="shared" ref="K4:K6" si="0">SUM(L4:V4)</f>
        <v>0</v>
      </c>
      <c r="L4" s="226">
        <f>COUNTIF(W14:W38,"&gt;0")</f>
        <v>0</v>
      </c>
      <c r="M4" s="227">
        <f>COUNTIF(W39:W55,"&gt;0")</f>
        <v>0</v>
      </c>
      <c r="N4" s="227">
        <f>COUNTIF(W56:W74,"&gt;0")</f>
        <v>0</v>
      </c>
      <c r="O4" s="226">
        <f>COUNTIF(W75:W86,"&gt;0")</f>
        <v>0</v>
      </c>
      <c r="P4" s="226">
        <f>COUNTIF(W87:W108,"&gt;0")</f>
        <v>0</v>
      </c>
      <c r="Q4" s="226">
        <f>COUNTIF(W109:W123,"&gt;0")</f>
        <v>0</v>
      </c>
      <c r="R4" s="226">
        <f>COUNTIF(W124:W137,"&gt;0")</f>
        <v>0</v>
      </c>
      <c r="S4" s="226">
        <f>COUNTIF(W138:W161,"&gt;0")</f>
        <v>0</v>
      </c>
      <c r="T4" s="226">
        <f>COUNTIF(W162:W181,"&gt;0")</f>
        <v>0</v>
      </c>
      <c r="U4" s="228">
        <f>COUNTIF(W182:W217,"&gt;0")</f>
        <v>0</v>
      </c>
      <c r="V4" s="47">
        <f>COUNTIF(W218:W235,"&gt;0")</f>
        <v>0</v>
      </c>
      <c r="W4" s="30"/>
      <c r="AA4" s="221" t="str">
        <f>IF(AB4=0,"-",VLOOKUP(COUNTIF($AB$3:AB4,AB4)&amp;"-"&amp;AB4,$E$244:$G$260,3,FALSE))</f>
        <v>-</v>
      </c>
      <c r="AB4" s="222">
        <f>LARGE(F244:F260,2)</f>
        <v>0</v>
      </c>
    </row>
    <row r="5" spans="1:28" ht="61.5" customHeight="1">
      <c r="A5" s="48" t="s">
        <v>79</v>
      </c>
      <c r="B5" s="224">
        <f>COUNTIF(F10:V10,"M")</f>
        <v>0</v>
      </c>
      <c r="C5" s="44" t="s">
        <v>80</v>
      </c>
      <c r="D5" s="49">
        <f>COUNTIF(D14:D235,"Maybe")</f>
        <v>0</v>
      </c>
      <c r="E5" s="50"/>
      <c r="F5" s="329" t="s">
        <v>81</v>
      </c>
      <c r="G5" s="276"/>
      <c r="H5" s="276"/>
      <c r="I5" s="276"/>
      <c r="J5" s="277"/>
      <c r="K5" s="51">
        <f t="shared" si="0"/>
        <v>0</v>
      </c>
      <c r="L5" s="47">
        <f>COUNTIF(X14:X38,"&gt;0")</f>
        <v>0</v>
      </c>
      <c r="M5" s="52">
        <f>COUNTIF(X39:X55,"&gt;0")</f>
        <v>0</v>
      </c>
      <c r="N5" s="52">
        <f>COUNTIF(X56:X74,"&gt;0")</f>
        <v>0</v>
      </c>
      <c r="O5" s="47">
        <f>COUNTIF(X75:X86,"&gt;0")</f>
        <v>0</v>
      </c>
      <c r="P5" s="47">
        <f>COUNTIF(X87:X108,"&gt;0")</f>
        <v>0</v>
      </c>
      <c r="Q5" s="47">
        <f>COUNTIF(X109:X123,"&gt;0")</f>
        <v>0</v>
      </c>
      <c r="R5" s="47">
        <f>COUNTIF(X124:X137,"&gt;0")</f>
        <v>0</v>
      </c>
      <c r="S5" s="47">
        <f>COUNTIF(X138:X161,"&gt;0")</f>
        <v>0</v>
      </c>
      <c r="T5" s="47">
        <f>COUNTIF(X162:X181,"&gt;0")</f>
        <v>0</v>
      </c>
      <c r="U5" s="53">
        <f>COUNTIF(X182:X217,"&gt;0")</f>
        <v>0</v>
      </c>
      <c r="V5" s="47">
        <f>COUNTIF(X218:X235,"&gt;0")</f>
        <v>0</v>
      </c>
      <c r="W5" s="30"/>
      <c r="AA5" s="221" t="str">
        <f>IF(AB5=0,"-",VLOOKUP(COUNTIF($AB$3:AB5,AB5)&amp;"-"&amp;AB5,$E$244:$G$260,3,FALSE))</f>
        <v>-</v>
      </c>
      <c r="AB5" s="222">
        <f>LARGE(F244:F260,3)</f>
        <v>0</v>
      </c>
    </row>
    <row r="6" spans="1:28" ht="61.5" customHeight="1" thickBot="1">
      <c r="A6" s="54" t="s">
        <v>82</v>
      </c>
      <c r="B6" s="220">
        <f>COUNTIF(F10:V10,"A")</f>
        <v>0</v>
      </c>
      <c r="C6" s="44" t="s">
        <v>83</v>
      </c>
      <c r="D6" s="49">
        <f>COUNTIF(D14:D235,"Achieved")</f>
        <v>0</v>
      </c>
      <c r="E6" s="55"/>
      <c r="F6" s="329" t="s">
        <v>84</v>
      </c>
      <c r="G6" s="276"/>
      <c r="H6" s="276"/>
      <c r="I6" s="276"/>
      <c r="J6" s="277"/>
      <c r="K6" s="51">
        <f t="shared" si="0"/>
        <v>0</v>
      </c>
      <c r="L6" s="47">
        <f>COUNTIF(Y14:Y38,"&gt;0")</f>
        <v>0</v>
      </c>
      <c r="M6" s="52">
        <f>COUNTIF(Y39:Y55,"&gt;0")</f>
        <v>0</v>
      </c>
      <c r="N6" s="52">
        <f>COUNTIF(Y56:Y74,"&gt;0")</f>
        <v>0</v>
      </c>
      <c r="O6" s="47">
        <f>COUNTIF(Y75:Y86,"&gt;0")</f>
        <v>0</v>
      </c>
      <c r="P6" s="47">
        <f>COUNTIF(Y87:Y108,"&gt;0")</f>
        <v>0</v>
      </c>
      <c r="Q6" s="47">
        <f>COUNTIF(Y109:Y123,"&gt;0")</f>
        <v>0</v>
      </c>
      <c r="R6" s="47">
        <f>COUNTIF(Y124:Y137,"&gt;0")</f>
        <v>0</v>
      </c>
      <c r="S6" s="47">
        <f>COUNTIF(Y138:Y161,"&gt;0")</f>
        <v>0</v>
      </c>
      <c r="T6" s="47">
        <f>COUNTIF(Y162:Y181,"&gt;0")</f>
        <v>0</v>
      </c>
      <c r="U6" s="53">
        <f>COUNTIF(Y182:Y217,"&gt;0")</f>
        <v>0</v>
      </c>
      <c r="V6" s="47">
        <f>COUNTIF(Y218:Y235,"&gt;0")</f>
        <v>0</v>
      </c>
      <c r="W6" s="30"/>
      <c r="AA6" s="56" t="s">
        <v>17</v>
      </c>
      <c r="AB6" s="57" t="s">
        <v>85</v>
      </c>
    </row>
    <row r="7" spans="1:28" ht="15.75" customHeight="1">
      <c r="A7" s="58"/>
      <c r="B7" s="59"/>
      <c r="C7" s="60" t="s">
        <v>86</v>
      </c>
      <c r="D7" s="61">
        <f>COUNTIF(D14:D231,"No")</f>
        <v>0</v>
      </c>
      <c r="E7" s="8"/>
      <c r="F7" s="1"/>
      <c r="G7" s="62"/>
      <c r="H7" s="62"/>
      <c r="I7" s="62"/>
      <c r="J7" s="62"/>
      <c r="K7" s="1"/>
      <c r="L7" s="1"/>
      <c r="M7" s="63"/>
      <c r="N7" s="63"/>
      <c r="O7" s="63"/>
      <c r="P7" s="63"/>
      <c r="Q7" s="63"/>
      <c r="R7" s="63"/>
      <c r="S7" s="63"/>
      <c r="T7" s="63"/>
      <c r="U7" s="63"/>
      <c r="V7" s="63"/>
      <c r="W7" s="64"/>
      <c r="X7" s="64"/>
      <c r="Y7" s="64"/>
      <c r="Z7" s="64"/>
    </row>
    <row r="8" spans="1:28" ht="15.75" customHeight="1" thickBot="1">
      <c r="A8" s="1"/>
      <c r="B8" s="1"/>
      <c r="C8" s="65" t="s">
        <v>87</v>
      </c>
      <c r="D8" s="66">
        <f>COUNTIF(D14:D231,"")</f>
        <v>218</v>
      </c>
      <c r="E8" s="1"/>
      <c r="F8" s="330" t="s">
        <v>88</v>
      </c>
      <c r="G8" s="276"/>
      <c r="H8" s="276"/>
      <c r="I8" s="276"/>
      <c r="J8" s="276"/>
      <c r="K8" s="276"/>
      <c r="L8" s="276"/>
      <c r="M8" s="276"/>
      <c r="N8" s="276"/>
      <c r="O8" s="276"/>
      <c r="P8" s="276"/>
      <c r="Q8" s="276"/>
      <c r="R8" s="276"/>
      <c r="S8" s="276"/>
      <c r="T8" s="276"/>
      <c r="U8" s="276"/>
      <c r="V8" s="277"/>
      <c r="W8" s="67"/>
      <c r="X8" s="67"/>
      <c r="Y8" s="67"/>
      <c r="Z8" s="67"/>
    </row>
    <row r="9" spans="1:28" ht="15.75" customHeight="1">
      <c r="A9" s="1"/>
      <c r="B9" s="1"/>
      <c r="C9" s="1"/>
      <c r="D9" s="1"/>
      <c r="E9" s="1"/>
      <c r="F9" s="68">
        <v>1</v>
      </c>
      <c r="G9" s="69">
        <v>2</v>
      </c>
      <c r="H9" s="69">
        <v>3</v>
      </c>
      <c r="I9" s="69">
        <v>4</v>
      </c>
      <c r="J9" s="69">
        <v>5</v>
      </c>
      <c r="K9" s="69">
        <v>6</v>
      </c>
      <c r="L9" s="69">
        <v>7</v>
      </c>
      <c r="M9" s="69">
        <v>8</v>
      </c>
      <c r="N9" s="69">
        <v>9</v>
      </c>
      <c r="O9" s="69">
        <v>10</v>
      </c>
      <c r="P9" s="69">
        <v>11</v>
      </c>
      <c r="Q9" s="69">
        <v>12</v>
      </c>
      <c r="R9" s="69">
        <v>13</v>
      </c>
      <c r="S9" s="69">
        <v>14</v>
      </c>
      <c r="T9" s="69">
        <v>15</v>
      </c>
      <c r="U9" s="69">
        <v>16</v>
      </c>
      <c r="V9" s="69">
        <v>17</v>
      </c>
      <c r="W9" s="67"/>
      <c r="X9" s="67"/>
      <c r="Y9" s="67"/>
      <c r="Z9" s="67"/>
    </row>
    <row r="10" spans="1:28" ht="15.75" customHeight="1">
      <c r="A10" s="1"/>
      <c r="B10" s="1"/>
      <c r="C10" s="1"/>
      <c r="D10" s="1"/>
      <c r="E10" s="70"/>
      <c r="F10" s="225" t="str">
        <f>IF(F240&gt;0,"A",IF(F238&gt;0,"Y",IF(F239&gt;0,"M","-")))</f>
        <v>-</v>
      </c>
      <c r="G10" s="225" t="str">
        <f t="shared" ref="G10:V10" si="1">IF(G240&gt;0,"A",IF(G238&gt;0,"Y",IF(G239&gt;0,"M","-")))</f>
        <v>-</v>
      </c>
      <c r="H10" s="225" t="str">
        <f t="shared" si="1"/>
        <v>-</v>
      </c>
      <c r="I10" s="225" t="str">
        <f t="shared" si="1"/>
        <v>-</v>
      </c>
      <c r="J10" s="225" t="str">
        <f t="shared" si="1"/>
        <v>-</v>
      </c>
      <c r="K10" s="225" t="str">
        <f t="shared" si="1"/>
        <v>-</v>
      </c>
      <c r="L10" s="225" t="str">
        <f t="shared" si="1"/>
        <v>-</v>
      </c>
      <c r="M10" s="225" t="str">
        <f t="shared" si="1"/>
        <v>-</v>
      </c>
      <c r="N10" s="225" t="str">
        <f t="shared" si="1"/>
        <v>-</v>
      </c>
      <c r="O10" s="225" t="str">
        <f t="shared" si="1"/>
        <v>-</v>
      </c>
      <c r="P10" s="225" t="str">
        <f t="shared" si="1"/>
        <v>-</v>
      </c>
      <c r="Q10" s="225" t="str">
        <f t="shared" si="1"/>
        <v>-</v>
      </c>
      <c r="R10" s="225" t="str">
        <f t="shared" si="1"/>
        <v>-</v>
      </c>
      <c r="S10" s="225" t="str">
        <f t="shared" si="1"/>
        <v>-</v>
      </c>
      <c r="T10" s="225" t="str">
        <f t="shared" si="1"/>
        <v>-</v>
      </c>
      <c r="U10" s="225" t="str">
        <f t="shared" si="1"/>
        <v>-</v>
      </c>
      <c r="V10" s="225" t="str">
        <f t="shared" si="1"/>
        <v>-</v>
      </c>
      <c r="W10" s="67"/>
      <c r="X10" s="67"/>
      <c r="Y10" s="67"/>
      <c r="Z10" s="67"/>
    </row>
    <row r="11" spans="1:28" ht="26.25" customHeight="1">
      <c r="A11" s="333" t="s">
        <v>90</v>
      </c>
      <c r="B11" s="279"/>
      <c r="C11" s="334"/>
      <c r="D11" s="1"/>
      <c r="E11" s="1"/>
      <c r="F11" s="1"/>
      <c r="G11" s="1"/>
      <c r="H11" s="1"/>
      <c r="I11" s="1"/>
      <c r="J11" s="1"/>
      <c r="K11" s="1"/>
      <c r="L11" s="1"/>
      <c r="M11" s="1"/>
      <c r="N11" s="1"/>
      <c r="O11" s="1"/>
      <c r="P11" s="1"/>
      <c r="Q11" s="1"/>
      <c r="R11" s="1"/>
      <c r="S11" s="1"/>
      <c r="T11" s="1"/>
      <c r="U11" s="1"/>
      <c r="V11" s="1"/>
      <c r="W11" s="67"/>
      <c r="X11" s="67"/>
      <c r="Y11" s="67"/>
      <c r="Z11" s="67"/>
    </row>
    <row r="12" spans="1:28" ht="15.75" customHeight="1">
      <c r="A12" s="71"/>
      <c r="B12" s="72"/>
      <c r="C12" s="71"/>
      <c r="D12" s="71"/>
      <c r="F12" s="331" t="s">
        <v>91</v>
      </c>
      <c r="G12" s="307"/>
      <c r="H12" s="307"/>
      <c r="I12" s="307"/>
      <c r="J12" s="307"/>
      <c r="K12" s="307"/>
      <c r="L12" s="307"/>
      <c r="M12" s="307"/>
      <c r="N12" s="307"/>
      <c r="O12" s="307"/>
      <c r="P12" s="307"/>
      <c r="Q12" s="307"/>
      <c r="R12" s="307"/>
      <c r="S12" s="307"/>
      <c r="T12" s="307"/>
      <c r="U12" s="307"/>
      <c r="V12" s="307"/>
      <c r="W12" s="307"/>
      <c r="X12" s="307"/>
      <c r="Y12" s="332"/>
      <c r="Z12" s="67"/>
    </row>
    <row r="13" spans="1:28" ht="45" customHeight="1">
      <c r="A13" s="73" t="s">
        <v>92</v>
      </c>
      <c r="B13" s="74" t="s">
        <v>93</v>
      </c>
      <c r="C13" s="73" t="s">
        <v>94</v>
      </c>
      <c r="D13" s="73" t="s">
        <v>95</v>
      </c>
      <c r="F13" s="75">
        <v>1</v>
      </c>
      <c r="G13" s="75">
        <v>2</v>
      </c>
      <c r="H13" s="75">
        <v>3</v>
      </c>
      <c r="I13" s="75">
        <v>4</v>
      </c>
      <c r="J13" s="75">
        <v>5</v>
      </c>
      <c r="K13" s="75">
        <v>6</v>
      </c>
      <c r="L13" s="75">
        <v>7</v>
      </c>
      <c r="M13" s="75">
        <v>8</v>
      </c>
      <c r="N13" s="75">
        <v>9</v>
      </c>
      <c r="O13" s="75">
        <v>10</v>
      </c>
      <c r="P13" s="75">
        <v>11</v>
      </c>
      <c r="Q13" s="75">
        <v>12</v>
      </c>
      <c r="R13" s="75">
        <v>13</v>
      </c>
      <c r="S13" s="75">
        <v>14</v>
      </c>
      <c r="T13" s="75">
        <v>15</v>
      </c>
      <c r="U13" s="75">
        <v>16</v>
      </c>
      <c r="V13" s="75">
        <v>17</v>
      </c>
      <c r="W13" s="73" t="s">
        <v>96</v>
      </c>
      <c r="X13" s="73" t="s">
        <v>97</v>
      </c>
      <c r="Y13" s="73" t="s">
        <v>98</v>
      </c>
      <c r="Z13" s="67"/>
      <c r="AA13" s="67"/>
      <c r="AB13" s="67"/>
    </row>
    <row r="14" spans="1:28" ht="13.5" customHeight="1">
      <c r="A14" s="76" t="s">
        <v>60</v>
      </c>
      <c r="B14" s="77" t="s">
        <v>99</v>
      </c>
      <c r="C14" s="78" t="s">
        <v>100</v>
      </c>
      <c r="D14" s="79"/>
      <c r="F14" s="80"/>
      <c r="G14" s="81"/>
      <c r="H14" s="82" t="str">
        <f t="shared" ref="H14:H27" si="2">IF($D14="Achieved","A",IF($D14="Yes","Y",IF($D14="Maybe","M","")))</f>
        <v/>
      </c>
      <c r="I14" s="81"/>
      <c r="J14" s="81"/>
      <c r="K14" s="81"/>
      <c r="L14" s="81"/>
      <c r="M14" s="81"/>
      <c r="N14" s="81"/>
      <c r="O14" s="81"/>
      <c r="P14" s="81"/>
      <c r="Q14" s="81"/>
      <c r="R14" s="81"/>
      <c r="S14" s="81"/>
      <c r="T14" s="81"/>
      <c r="U14" s="81"/>
      <c r="V14" s="83"/>
      <c r="W14" s="59">
        <f>COUNTIF(F14:V14,"Y")</f>
        <v>0</v>
      </c>
      <c r="X14" s="59">
        <f>COUNTIF(F14:V14,"M")</f>
        <v>0</v>
      </c>
      <c r="Y14" s="59">
        <f t="shared" ref="Y14:Y235" si="3">COUNTIF(F14:V14,"A")</f>
        <v>0</v>
      </c>
      <c r="Z14" s="67"/>
      <c r="AA14" s="67"/>
      <c r="AB14" s="67"/>
    </row>
    <row r="15" spans="1:28" ht="13.5" customHeight="1">
      <c r="A15" s="76" t="s">
        <v>60</v>
      </c>
      <c r="B15" s="77" t="s">
        <v>99</v>
      </c>
      <c r="C15" s="78" t="s">
        <v>101</v>
      </c>
      <c r="D15" s="79"/>
      <c r="F15" s="80"/>
      <c r="G15" s="81"/>
      <c r="H15" s="82" t="str">
        <f t="shared" si="2"/>
        <v/>
      </c>
      <c r="I15" s="81"/>
      <c r="J15" s="81"/>
      <c r="K15" s="81"/>
      <c r="L15" s="81"/>
      <c r="M15" s="81"/>
      <c r="N15" s="81"/>
      <c r="O15" s="81"/>
      <c r="P15" s="81"/>
      <c r="Q15" s="81"/>
      <c r="R15" s="81"/>
      <c r="S15" s="81"/>
      <c r="T15" s="81"/>
      <c r="U15" s="81"/>
      <c r="V15" s="83"/>
      <c r="W15" s="59">
        <f t="shared" ref="W15:W55" si="4">COUNTIF(G15:V15,"Y")</f>
        <v>0</v>
      </c>
      <c r="X15" s="59">
        <f t="shared" ref="X15:X55" si="5">COUNTIF(G15:V15,"M")</f>
        <v>0</v>
      </c>
      <c r="Y15" s="59">
        <f t="shared" si="3"/>
        <v>0</v>
      </c>
      <c r="Z15" s="67"/>
      <c r="AA15" s="67"/>
      <c r="AB15" s="67"/>
    </row>
    <row r="16" spans="1:28" ht="13.5" customHeight="1">
      <c r="A16" s="76" t="s">
        <v>60</v>
      </c>
      <c r="B16" s="77" t="s">
        <v>99</v>
      </c>
      <c r="C16" s="78" t="s">
        <v>102</v>
      </c>
      <c r="D16" s="79"/>
      <c r="F16" s="80"/>
      <c r="G16" s="81"/>
      <c r="H16" s="82" t="str">
        <f t="shared" si="2"/>
        <v/>
      </c>
      <c r="I16" s="81"/>
      <c r="J16" s="81"/>
      <c r="K16" s="81"/>
      <c r="L16" s="81"/>
      <c r="M16" s="81"/>
      <c r="N16" s="81"/>
      <c r="O16" s="81"/>
      <c r="P16" s="81"/>
      <c r="Q16" s="81"/>
      <c r="R16" s="81"/>
      <c r="S16" s="81"/>
      <c r="T16" s="81"/>
      <c r="U16" s="81"/>
      <c r="V16" s="83"/>
      <c r="W16" s="59">
        <f t="shared" si="4"/>
        <v>0</v>
      </c>
      <c r="X16" s="59">
        <f t="shared" si="5"/>
        <v>0</v>
      </c>
      <c r="Y16" s="59">
        <f t="shared" si="3"/>
        <v>0</v>
      </c>
      <c r="Z16" s="67"/>
      <c r="AA16" s="67"/>
      <c r="AB16" s="67"/>
    </row>
    <row r="17" spans="1:28" ht="13.5" customHeight="1">
      <c r="A17" s="76" t="s">
        <v>60</v>
      </c>
      <c r="B17" s="77" t="s">
        <v>99</v>
      </c>
      <c r="C17" s="78" t="s">
        <v>103</v>
      </c>
      <c r="D17" s="79"/>
      <c r="F17" s="80"/>
      <c r="G17" s="81"/>
      <c r="H17" s="82" t="str">
        <f t="shared" si="2"/>
        <v/>
      </c>
      <c r="I17" s="81"/>
      <c r="J17" s="81"/>
      <c r="K17" s="81"/>
      <c r="L17" s="81"/>
      <c r="M17" s="81"/>
      <c r="N17" s="81"/>
      <c r="O17" s="81"/>
      <c r="P17" s="81"/>
      <c r="Q17" s="81"/>
      <c r="R17" s="81"/>
      <c r="S17" s="81"/>
      <c r="T17" s="81"/>
      <c r="U17" s="81"/>
      <c r="V17" s="83"/>
      <c r="W17" s="59">
        <f t="shared" si="4"/>
        <v>0</v>
      </c>
      <c r="X17" s="59">
        <f t="shared" si="5"/>
        <v>0</v>
      </c>
      <c r="Y17" s="59">
        <f t="shared" si="3"/>
        <v>0</v>
      </c>
      <c r="Z17" s="67"/>
      <c r="AA17" s="67"/>
      <c r="AB17" s="67"/>
    </row>
    <row r="18" spans="1:28" ht="13.5" customHeight="1">
      <c r="A18" s="76" t="s">
        <v>60</v>
      </c>
      <c r="B18" s="77" t="s">
        <v>99</v>
      </c>
      <c r="C18" s="78" t="s">
        <v>104</v>
      </c>
      <c r="D18" s="79"/>
      <c r="F18" s="80"/>
      <c r="G18" s="81"/>
      <c r="H18" s="82" t="str">
        <f t="shared" si="2"/>
        <v/>
      </c>
      <c r="I18" s="81"/>
      <c r="J18" s="81"/>
      <c r="K18" s="81"/>
      <c r="L18" s="81"/>
      <c r="M18" s="81"/>
      <c r="N18" s="81"/>
      <c r="O18" s="81"/>
      <c r="P18" s="81"/>
      <c r="Q18" s="81"/>
      <c r="R18" s="81"/>
      <c r="S18" s="81"/>
      <c r="T18" s="81"/>
      <c r="U18" s="81"/>
      <c r="V18" s="83"/>
      <c r="W18" s="59">
        <f t="shared" si="4"/>
        <v>0</v>
      </c>
      <c r="X18" s="59">
        <f t="shared" si="5"/>
        <v>0</v>
      </c>
      <c r="Y18" s="59">
        <f t="shared" si="3"/>
        <v>0</v>
      </c>
      <c r="Z18" s="67"/>
      <c r="AA18" s="67"/>
      <c r="AB18" s="67"/>
    </row>
    <row r="19" spans="1:28" ht="13.5" customHeight="1">
      <c r="A19" s="76" t="s">
        <v>60</v>
      </c>
      <c r="B19" s="77" t="s">
        <v>105</v>
      </c>
      <c r="C19" s="78" t="s">
        <v>106</v>
      </c>
      <c r="D19" s="79"/>
      <c r="F19" s="80"/>
      <c r="G19" s="81"/>
      <c r="H19" s="82" t="str">
        <f t="shared" si="2"/>
        <v/>
      </c>
      <c r="I19" s="81"/>
      <c r="J19" s="81"/>
      <c r="K19" s="81"/>
      <c r="L19" s="81"/>
      <c r="M19" s="81"/>
      <c r="N19" s="81"/>
      <c r="O19" s="81"/>
      <c r="P19" s="81"/>
      <c r="Q19" s="81"/>
      <c r="R19" s="81"/>
      <c r="S19" s="81"/>
      <c r="T19" s="81"/>
      <c r="U19" s="81"/>
      <c r="V19" s="83"/>
      <c r="W19" s="59">
        <f t="shared" si="4"/>
        <v>0</v>
      </c>
      <c r="X19" s="59">
        <f t="shared" si="5"/>
        <v>0</v>
      </c>
      <c r="Y19" s="59">
        <f t="shared" si="3"/>
        <v>0</v>
      </c>
      <c r="Z19" s="67"/>
      <c r="AA19" s="67"/>
      <c r="AB19" s="67"/>
    </row>
    <row r="20" spans="1:28" ht="13.5" customHeight="1">
      <c r="A20" s="76" t="s">
        <v>60</v>
      </c>
      <c r="B20" s="77" t="s">
        <v>105</v>
      </c>
      <c r="C20" s="78" t="s">
        <v>107</v>
      </c>
      <c r="D20" s="79"/>
      <c r="F20" s="80"/>
      <c r="G20" s="81"/>
      <c r="H20" s="82" t="str">
        <f t="shared" si="2"/>
        <v/>
      </c>
      <c r="I20" s="81"/>
      <c r="J20" s="81"/>
      <c r="K20" s="81"/>
      <c r="L20" s="81"/>
      <c r="M20" s="81"/>
      <c r="N20" s="81"/>
      <c r="O20" s="81"/>
      <c r="P20" s="81"/>
      <c r="Q20" s="81"/>
      <c r="R20" s="81"/>
      <c r="S20" s="81"/>
      <c r="T20" s="81"/>
      <c r="U20" s="81"/>
      <c r="V20" s="83"/>
      <c r="W20" s="59">
        <f t="shared" si="4"/>
        <v>0</v>
      </c>
      <c r="X20" s="59">
        <f t="shared" si="5"/>
        <v>0</v>
      </c>
      <c r="Y20" s="59">
        <f t="shared" si="3"/>
        <v>0</v>
      </c>
      <c r="Z20" s="67"/>
      <c r="AA20" s="67"/>
      <c r="AB20" s="67"/>
    </row>
    <row r="21" spans="1:28" ht="13.5" customHeight="1">
      <c r="A21" s="76" t="s">
        <v>60</v>
      </c>
      <c r="B21" s="78" t="s">
        <v>108</v>
      </c>
      <c r="C21" s="78" t="s">
        <v>109</v>
      </c>
      <c r="D21" s="79"/>
      <c r="F21" s="80"/>
      <c r="G21" s="81"/>
      <c r="H21" s="82" t="str">
        <f t="shared" si="2"/>
        <v/>
      </c>
      <c r="I21" s="81"/>
      <c r="J21" s="81"/>
      <c r="K21" s="81"/>
      <c r="L21" s="81"/>
      <c r="M21" s="81"/>
      <c r="N21" s="81"/>
      <c r="O21" s="81"/>
      <c r="P21" s="81"/>
      <c r="Q21" s="81"/>
      <c r="R21" s="81"/>
      <c r="S21" s="81"/>
      <c r="T21" s="81"/>
      <c r="U21" s="81"/>
      <c r="V21" s="83"/>
      <c r="W21" s="59">
        <f t="shared" si="4"/>
        <v>0</v>
      </c>
      <c r="X21" s="59">
        <f t="shared" si="5"/>
        <v>0</v>
      </c>
      <c r="Y21" s="59">
        <f t="shared" si="3"/>
        <v>0</v>
      </c>
      <c r="Z21" s="67"/>
      <c r="AA21" s="67"/>
      <c r="AB21" s="67"/>
    </row>
    <row r="22" spans="1:28" ht="13.5" customHeight="1">
      <c r="A22" s="76" t="s">
        <v>60</v>
      </c>
      <c r="B22" s="78" t="s">
        <v>110</v>
      </c>
      <c r="C22" s="78" t="s">
        <v>111</v>
      </c>
      <c r="D22" s="79"/>
      <c r="F22" s="80"/>
      <c r="G22" s="81"/>
      <c r="H22" s="82" t="str">
        <f t="shared" si="2"/>
        <v/>
      </c>
      <c r="I22" s="81"/>
      <c r="J22" s="81"/>
      <c r="K22" s="81"/>
      <c r="L22" s="81"/>
      <c r="M22" s="81"/>
      <c r="N22" s="81"/>
      <c r="O22" s="81"/>
      <c r="P22" s="81"/>
      <c r="Q22" s="81"/>
      <c r="R22" s="81"/>
      <c r="S22" s="81"/>
      <c r="T22" s="81"/>
      <c r="U22" s="81"/>
      <c r="V22" s="83"/>
      <c r="W22" s="59">
        <f t="shared" si="4"/>
        <v>0</v>
      </c>
      <c r="X22" s="59">
        <f t="shared" si="5"/>
        <v>0</v>
      </c>
      <c r="Y22" s="59">
        <f t="shared" si="3"/>
        <v>0</v>
      </c>
      <c r="Z22" s="67"/>
      <c r="AA22" s="67"/>
      <c r="AB22" s="67"/>
    </row>
    <row r="23" spans="1:28" ht="15.75" customHeight="1">
      <c r="A23" s="76" t="s">
        <v>60</v>
      </c>
      <c r="B23" s="77" t="s">
        <v>112</v>
      </c>
      <c r="C23" s="78" t="s">
        <v>113</v>
      </c>
      <c r="D23" s="79"/>
      <c r="F23" s="80"/>
      <c r="G23" s="81"/>
      <c r="H23" s="82" t="str">
        <f t="shared" si="2"/>
        <v/>
      </c>
      <c r="I23" s="81"/>
      <c r="J23" s="81"/>
      <c r="K23" s="81"/>
      <c r="L23" s="81"/>
      <c r="M23" s="81"/>
      <c r="N23" s="81"/>
      <c r="O23" s="81"/>
      <c r="P23" s="81"/>
      <c r="Q23" s="81"/>
      <c r="R23" s="81"/>
      <c r="S23" s="81"/>
      <c r="T23" s="81"/>
      <c r="U23" s="81"/>
      <c r="V23" s="83"/>
      <c r="W23" s="59">
        <f t="shared" si="4"/>
        <v>0</v>
      </c>
      <c r="X23" s="59">
        <f t="shared" si="5"/>
        <v>0</v>
      </c>
      <c r="Y23" s="59">
        <f t="shared" si="3"/>
        <v>0</v>
      </c>
      <c r="Z23" s="67"/>
      <c r="AA23" s="67"/>
      <c r="AB23" s="67"/>
    </row>
    <row r="24" spans="1:28" ht="15.75" customHeight="1">
      <c r="A24" s="76" t="s">
        <v>60</v>
      </c>
      <c r="B24" s="77" t="s">
        <v>112</v>
      </c>
      <c r="C24" s="78" t="s">
        <v>114</v>
      </c>
      <c r="D24" s="79"/>
      <c r="F24" s="80"/>
      <c r="G24" s="81"/>
      <c r="H24" s="82" t="str">
        <f t="shared" si="2"/>
        <v/>
      </c>
      <c r="I24" s="81"/>
      <c r="J24" s="81"/>
      <c r="K24" s="81"/>
      <c r="L24" s="81"/>
      <c r="M24" s="81"/>
      <c r="N24" s="81"/>
      <c r="O24" s="81"/>
      <c r="P24" s="81"/>
      <c r="Q24" s="81"/>
      <c r="R24" s="81"/>
      <c r="S24" s="81"/>
      <c r="T24" s="81"/>
      <c r="U24" s="81"/>
      <c r="V24" s="83"/>
      <c r="W24" s="59">
        <f t="shared" si="4"/>
        <v>0</v>
      </c>
      <c r="X24" s="59">
        <f t="shared" si="5"/>
        <v>0</v>
      </c>
      <c r="Y24" s="59">
        <f t="shared" si="3"/>
        <v>0</v>
      </c>
      <c r="Z24" s="67"/>
      <c r="AA24" s="67"/>
      <c r="AB24" s="67"/>
    </row>
    <row r="25" spans="1:28" ht="15.75" customHeight="1">
      <c r="A25" s="76" t="s">
        <v>60</v>
      </c>
      <c r="B25" s="77" t="s">
        <v>112</v>
      </c>
      <c r="C25" s="78" t="s">
        <v>115</v>
      </c>
      <c r="D25" s="79"/>
      <c r="F25" s="80"/>
      <c r="G25" s="81"/>
      <c r="H25" s="82" t="str">
        <f t="shared" si="2"/>
        <v/>
      </c>
      <c r="I25" s="81"/>
      <c r="J25" s="81"/>
      <c r="K25" s="81"/>
      <c r="L25" s="81"/>
      <c r="M25" s="81"/>
      <c r="N25" s="81"/>
      <c r="O25" s="81"/>
      <c r="P25" s="81"/>
      <c r="Q25" s="81"/>
      <c r="R25" s="81"/>
      <c r="S25" s="81"/>
      <c r="T25" s="81"/>
      <c r="U25" s="81"/>
      <c r="V25" s="83"/>
      <c r="W25" s="59">
        <f t="shared" si="4"/>
        <v>0</v>
      </c>
      <c r="X25" s="59">
        <f t="shared" si="5"/>
        <v>0</v>
      </c>
      <c r="Y25" s="59">
        <f t="shared" si="3"/>
        <v>0</v>
      </c>
      <c r="Z25" s="67"/>
      <c r="AA25" s="67"/>
      <c r="AB25" s="67"/>
    </row>
    <row r="26" spans="1:28" ht="13.5" customHeight="1">
      <c r="A26" s="76" t="s">
        <v>60</v>
      </c>
      <c r="B26" s="77" t="s">
        <v>116</v>
      </c>
      <c r="C26" s="78" t="s">
        <v>117</v>
      </c>
      <c r="D26" s="79"/>
      <c r="F26" s="80"/>
      <c r="G26" s="81"/>
      <c r="H26" s="82" t="str">
        <f t="shared" si="2"/>
        <v/>
      </c>
      <c r="I26" s="81"/>
      <c r="J26" s="81"/>
      <c r="K26" s="81"/>
      <c r="L26" s="81"/>
      <c r="M26" s="81"/>
      <c r="N26" s="81"/>
      <c r="O26" s="81"/>
      <c r="P26" s="81"/>
      <c r="Q26" s="81"/>
      <c r="R26" s="81"/>
      <c r="S26" s="81"/>
      <c r="T26" s="81"/>
      <c r="U26" s="81"/>
      <c r="V26" s="83"/>
      <c r="W26" s="59">
        <f t="shared" si="4"/>
        <v>0</v>
      </c>
      <c r="X26" s="59">
        <f t="shared" si="5"/>
        <v>0</v>
      </c>
      <c r="Y26" s="59">
        <f t="shared" si="3"/>
        <v>0</v>
      </c>
      <c r="Z26" s="67"/>
      <c r="AA26" s="67"/>
      <c r="AB26" s="67"/>
    </row>
    <row r="27" spans="1:28" ht="13.5" customHeight="1">
      <c r="A27" s="76" t="s">
        <v>60</v>
      </c>
      <c r="B27" s="77" t="s">
        <v>116</v>
      </c>
      <c r="C27" s="78" t="s">
        <v>118</v>
      </c>
      <c r="D27" s="79"/>
      <c r="F27" s="80"/>
      <c r="G27" s="81"/>
      <c r="H27" s="82" t="str">
        <f t="shared" si="2"/>
        <v/>
      </c>
      <c r="I27" s="81"/>
      <c r="J27" s="81"/>
      <c r="K27" s="81"/>
      <c r="L27" s="81"/>
      <c r="M27" s="81"/>
      <c r="N27" s="81"/>
      <c r="O27" s="81"/>
      <c r="P27" s="81"/>
      <c r="Q27" s="81"/>
      <c r="R27" s="81"/>
      <c r="S27" s="81"/>
      <c r="T27" s="81"/>
      <c r="U27" s="81"/>
      <c r="V27" s="83"/>
      <c r="W27" s="59">
        <f t="shared" si="4"/>
        <v>0</v>
      </c>
      <c r="X27" s="59">
        <f t="shared" si="5"/>
        <v>0</v>
      </c>
      <c r="Y27" s="59">
        <f t="shared" si="3"/>
        <v>0</v>
      </c>
      <c r="Z27" s="67"/>
      <c r="AA27" s="67"/>
      <c r="AB27" s="67"/>
    </row>
    <row r="28" spans="1:28" ht="13.5" customHeight="1">
      <c r="A28" s="76" t="s">
        <v>60</v>
      </c>
      <c r="B28" s="77" t="s">
        <v>119</v>
      </c>
      <c r="C28" s="78" t="s">
        <v>120</v>
      </c>
      <c r="D28" s="79"/>
      <c r="F28" s="80"/>
      <c r="G28" s="81"/>
      <c r="H28" s="81"/>
      <c r="I28" s="81"/>
      <c r="J28" s="81"/>
      <c r="K28" s="81"/>
      <c r="L28" s="81"/>
      <c r="M28" s="81"/>
      <c r="N28" s="81"/>
      <c r="O28" s="81"/>
      <c r="P28" s="81"/>
      <c r="Q28" s="81"/>
      <c r="R28" s="81"/>
      <c r="S28" s="81"/>
      <c r="T28" s="81"/>
      <c r="U28" s="81"/>
      <c r="V28" s="83"/>
      <c r="W28" s="59">
        <f t="shared" si="4"/>
        <v>0</v>
      </c>
      <c r="X28" s="59">
        <f t="shared" si="5"/>
        <v>0</v>
      </c>
      <c r="Y28" s="59">
        <f t="shared" si="3"/>
        <v>0</v>
      </c>
      <c r="Z28" s="67"/>
      <c r="AA28" s="67"/>
      <c r="AB28" s="67"/>
    </row>
    <row r="29" spans="1:28" ht="13.5" customHeight="1">
      <c r="A29" s="76" t="s">
        <v>60</v>
      </c>
      <c r="B29" s="77" t="s">
        <v>119</v>
      </c>
      <c r="C29" s="78" t="s">
        <v>121</v>
      </c>
      <c r="D29" s="79"/>
      <c r="F29" s="80"/>
      <c r="G29" s="81"/>
      <c r="H29" s="81"/>
      <c r="I29" s="81"/>
      <c r="J29" s="81"/>
      <c r="K29" s="81"/>
      <c r="L29" s="81"/>
      <c r="M29" s="81"/>
      <c r="N29" s="81"/>
      <c r="O29" s="81"/>
      <c r="P29" s="81"/>
      <c r="Q29" s="81"/>
      <c r="R29" s="81"/>
      <c r="S29" s="81"/>
      <c r="T29" s="81"/>
      <c r="U29" s="81"/>
      <c r="V29" s="83"/>
      <c r="W29" s="59">
        <f t="shared" si="4"/>
        <v>0</v>
      </c>
      <c r="X29" s="59">
        <f t="shared" si="5"/>
        <v>0</v>
      </c>
      <c r="Y29" s="59">
        <f t="shared" si="3"/>
        <v>0</v>
      </c>
      <c r="Z29" s="67"/>
      <c r="AA29" s="67"/>
      <c r="AB29" s="67"/>
    </row>
    <row r="30" spans="1:28" ht="13.5" customHeight="1">
      <c r="A30" s="76" t="s">
        <v>60</v>
      </c>
      <c r="B30" s="77" t="s">
        <v>122</v>
      </c>
      <c r="C30" s="78" t="s">
        <v>123</v>
      </c>
      <c r="D30" s="79"/>
      <c r="F30" s="80"/>
      <c r="G30" s="81"/>
      <c r="H30" s="82" t="str">
        <f t="shared" ref="H30:H43" si="6">IF($D30="Achieved","A",IF($D30="Yes","Y",IF($D30="Maybe","M","")))</f>
        <v/>
      </c>
      <c r="I30" s="81"/>
      <c r="J30" s="81"/>
      <c r="K30" s="81"/>
      <c r="L30" s="81"/>
      <c r="M30" s="81"/>
      <c r="N30" s="82" t="str">
        <f t="shared" ref="N30:N31" si="7">IF($D30="Achieved","A",IF($D30="Yes","Y",IF($D30="Maybe","M","")))</f>
        <v/>
      </c>
      <c r="O30" s="81"/>
      <c r="P30" s="81"/>
      <c r="Q30" s="81"/>
      <c r="R30" s="81"/>
      <c r="S30" s="81"/>
      <c r="T30" s="81"/>
      <c r="U30" s="81"/>
      <c r="V30" s="82" t="str">
        <f t="shared" ref="V30:V31" si="8">IF($D30="Achieved","A",IF($D30="Yes","Y",IF($D30="Maybe","M","")))</f>
        <v/>
      </c>
      <c r="W30" s="59">
        <f t="shared" si="4"/>
        <v>0</v>
      </c>
      <c r="X30" s="59">
        <f t="shared" si="5"/>
        <v>0</v>
      </c>
      <c r="Y30" s="59">
        <f t="shared" si="3"/>
        <v>0</v>
      </c>
      <c r="Z30" s="67"/>
      <c r="AA30" s="67"/>
      <c r="AB30" s="67"/>
    </row>
    <row r="31" spans="1:28" ht="13.5" customHeight="1">
      <c r="A31" s="76" t="s">
        <v>60</v>
      </c>
      <c r="B31" s="77" t="s">
        <v>122</v>
      </c>
      <c r="C31" s="78" t="s">
        <v>124</v>
      </c>
      <c r="D31" s="79"/>
      <c r="F31" s="80"/>
      <c r="G31" s="81"/>
      <c r="H31" s="82" t="str">
        <f t="shared" si="6"/>
        <v/>
      </c>
      <c r="I31" s="81"/>
      <c r="J31" s="81"/>
      <c r="K31" s="81"/>
      <c r="L31" s="81"/>
      <c r="M31" s="81"/>
      <c r="N31" s="82" t="str">
        <f t="shared" si="7"/>
        <v/>
      </c>
      <c r="O31" s="81"/>
      <c r="P31" s="81"/>
      <c r="Q31" s="81"/>
      <c r="R31" s="81"/>
      <c r="S31" s="81"/>
      <c r="T31" s="81"/>
      <c r="U31" s="81"/>
      <c r="V31" s="82" t="str">
        <f t="shared" si="8"/>
        <v/>
      </c>
      <c r="W31" s="59">
        <f t="shared" si="4"/>
        <v>0</v>
      </c>
      <c r="X31" s="59">
        <f t="shared" si="5"/>
        <v>0</v>
      </c>
      <c r="Y31" s="59">
        <f t="shared" si="3"/>
        <v>0</v>
      </c>
      <c r="Z31" s="67"/>
      <c r="AA31" s="67"/>
      <c r="AB31" s="67"/>
    </row>
    <row r="32" spans="1:28" ht="13.5" customHeight="1">
      <c r="A32" s="76" t="s">
        <v>60</v>
      </c>
      <c r="B32" s="77" t="s">
        <v>125</v>
      </c>
      <c r="C32" s="78" t="s">
        <v>126</v>
      </c>
      <c r="D32" s="79"/>
      <c r="F32" s="80"/>
      <c r="G32" s="81"/>
      <c r="H32" s="82" t="str">
        <f t="shared" si="6"/>
        <v/>
      </c>
      <c r="I32" s="81"/>
      <c r="J32" s="81"/>
      <c r="K32" s="81"/>
      <c r="L32" s="81"/>
      <c r="M32" s="81"/>
      <c r="N32" s="81"/>
      <c r="O32" s="81"/>
      <c r="P32" s="81"/>
      <c r="Q32" s="81"/>
      <c r="R32" s="81"/>
      <c r="S32" s="81"/>
      <c r="T32" s="81"/>
      <c r="U32" s="81"/>
      <c r="V32" s="83"/>
      <c r="W32" s="59">
        <f t="shared" si="4"/>
        <v>0</v>
      </c>
      <c r="X32" s="59">
        <f t="shared" si="5"/>
        <v>0</v>
      </c>
      <c r="Y32" s="59">
        <f t="shared" si="3"/>
        <v>0</v>
      </c>
      <c r="Z32" s="67"/>
      <c r="AA32" s="67"/>
      <c r="AB32" s="67"/>
    </row>
    <row r="33" spans="1:28" ht="15.75" customHeight="1">
      <c r="A33" s="76" t="s">
        <v>60</v>
      </c>
      <c r="B33" s="77" t="s">
        <v>125</v>
      </c>
      <c r="C33" s="78" t="s">
        <v>127</v>
      </c>
      <c r="D33" s="79"/>
      <c r="F33" s="80"/>
      <c r="G33" s="81"/>
      <c r="H33" s="82" t="str">
        <f t="shared" si="6"/>
        <v/>
      </c>
      <c r="I33" s="81"/>
      <c r="J33" s="81"/>
      <c r="K33" s="81"/>
      <c r="L33" s="81"/>
      <c r="M33" s="81"/>
      <c r="N33" s="81"/>
      <c r="O33" s="81"/>
      <c r="P33" s="81"/>
      <c r="Q33" s="81"/>
      <c r="R33" s="81"/>
      <c r="S33" s="81"/>
      <c r="T33" s="81"/>
      <c r="U33" s="81"/>
      <c r="V33" s="83"/>
      <c r="W33" s="59">
        <f t="shared" si="4"/>
        <v>0</v>
      </c>
      <c r="X33" s="59">
        <f t="shared" si="5"/>
        <v>0</v>
      </c>
      <c r="Y33" s="59">
        <f t="shared" si="3"/>
        <v>0</v>
      </c>
      <c r="Z33" s="67"/>
      <c r="AA33" s="67"/>
      <c r="AB33" s="67"/>
    </row>
    <row r="34" spans="1:28" ht="13.5" customHeight="1">
      <c r="A34" s="76" t="s">
        <v>60</v>
      </c>
      <c r="B34" s="78" t="s">
        <v>128</v>
      </c>
      <c r="C34" s="78" t="s">
        <v>129</v>
      </c>
      <c r="D34" s="79"/>
      <c r="F34" s="80"/>
      <c r="G34" s="81"/>
      <c r="H34" s="82" t="str">
        <f t="shared" si="6"/>
        <v/>
      </c>
      <c r="I34" s="81"/>
      <c r="J34" s="81"/>
      <c r="K34" s="81"/>
      <c r="L34" s="82" t="str">
        <f>IF($D34="Achieved","A",IF($D34="Yes","Y",IF($D34="Maybe","M","")))</f>
        <v/>
      </c>
      <c r="M34" s="81"/>
      <c r="N34" s="81"/>
      <c r="O34" s="81"/>
      <c r="P34" s="82" t="str">
        <f>IF($D34="Achieved","A",IF($D34="Yes","Y",IF($D34="Maybe","M","")))</f>
        <v/>
      </c>
      <c r="Q34" s="81"/>
      <c r="R34" s="82" t="str">
        <f>IF($D34="Achieved","A",IF($D34="Yes","Y",IF($D34="Maybe","M","")))</f>
        <v/>
      </c>
      <c r="S34" s="81"/>
      <c r="T34" s="81"/>
      <c r="U34" s="81"/>
      <c r="V34" s="83"/>
      <c r="W34" s="59">
        <f t="shared" si="4"/>
        <v>0</v>
      </c>
      <c r="X34" s="59">
        <f t="shared" si="5"/>
        <v>0</v>
      </c>
      <c r="Y34" s="59">
        <f t="shared" si="3"/>
        <v>0</v>
      </c>
      <c r="Z34" s="67"/>
      <c r="AA34" s="67"/>
      <c r="AB34" s="67"/>
    </row>
    <row r="35" spans="1:28" ht="13.5" customHeight="1">
      <c r="A35" s="76" t="s">
        <v>60</v>
      </c>
      <c r="B35" s="78" t="s">
        <v>130</v>
      </c>
      <c r="C35" s="78" t="s">
        <v>131</v>
      </c>
      <c r="D35" s="79"/>
      <c r="F35" s="80"/>
      <c r="G35" s="81"/>
      <c r="H35" s="82" t="str">
        <f t="shared" si="6"/>
        <v/>
      </c>
      <c r="I35" s="81"/>
      <c r="J35" s="81"/>
      <c r="K35" s="81"/>
      <c r="L35" s="81"/>
      <c r="M35" s="81"/>
      <c r="N35" s="81"/>
      <c r="O35" s="81"/>
      <c r="P35" s="81"/>
      <c r="Q35" s="81"/>
      <c r="R35" s="81"/>
      <c r="S35" s="81"/>
      <c r="T35" s="81"/>
      <c r="U35" s="81"/>
      <c r="V35" s="83"/>
      <c r="W35" s="59">
        <f t="shared" si="4"/>
        <v>0</v>
      </c>
      <c r="X35" s="59">
        <f t="shared" si="5"/>
        <v>0</v>
      </c>
      <c r="Y35" s="59">
        <f t="shared" si="3"/>
        <v>0</v>
      </c>
      <c r="Z35" s="67"/>
      <c r="AA35" s="67"/>
      <c r="AB35" s="67"/>
    </row>
    <row r="36" spans="1:28" ht="13.5" customHeight="1">
      <c r="A36" s="76" t="s">
        <v>60</v>
      </c>
      <c r="B36" s="78" t="s">
        <v>132</v>
      </c>
      <c r="C36" s="78" t="s">
        <v>133</v>
      </c>
      <c r="D36" s="79"/>
      <c r="F36" s="80"/>
      <c r="G36" s="81"/>
      <c r="H36" s="82" t="str">
        <f t="shared" si="6"/>
        <v/>
      </c>
      <c r="I36" s="81"/>
      <c r="J36" s="81"/>
      <c r="K36" s="81"/>
      <c r="L36" s="81"/>
      <c r="M36" s="81"/>
      <c r="N36" s="81"/>
      <c r="O36" s="81"/>
      <c r="P36" s="81"/>
      <c r="Q36" s="81"/>
      <c r="R36" s="81"/>
      <c r="S36" s="81"/>
      <c r="T36" s="81"/>
      <c r="U36" s="81"/>
      <c r="V36" s="83"/>
      <c r="W36" s="59">
        <f t="shared" si="4"/>
        <v>0</v>
      </c>
      <c r="X36" s="59">
        <f t="shared" si="5"/>
        <v>0</v>
      </c>
      <c r="Y36" s="59">
        <f t="shared" si="3"/>
        <v>0</v>
      </c>
      <c r="Z36" s="67"/>
      <c r="AA36" s="67"/>
      <c r="AB36" s="67"/>
    </row>
    <row r="37" spans="1:28" ht="15.75" customHeight="1">
      <c r="A37" s="76" t="s">
        <v>60</v>
      </c>
      <c r="B37" s="78" t="s">
        <v>134</v>
      </c>
      <c r="C37" s="78" t="s">
        <v>135</v>
      </c>
      <c r="D37" s="79"/>
      <c r="F37" s="80"/>
      <c r="G37" s="81"/>
      <c r="H37" s="84" t="str">
        <f t="shared" si="6"/>
        <v/>
      </c>
      <c r="I37" s="81"/>
      <c r="J37" s="81"/>
      <c r="K37" s="81"/>
      <c r="L37" s="81"/>
      <c r="M37" s="81"/>
      <c r="N37" s="81"/>
      <c r="O37" s="81"/>
      <c r="P37" s="81"/>
      <c r="Q37" s="81"/>
      <c r="R37" s="81"/>
      <c r="S37" s="81"/>
      <c r="T37" s="81"/>
      <c r="U37" s="81"/>
      <c r="V37" s="83"/>
      <c r="W37" s="59">
        <f t="shared" si="4"/>
        <v>0</v>
      </c>
      <c r="X37" s="59">
        <f t="shared" si="5"/>
        <v>0</v>
      </c>
      <c r="Y37" s="59">
        <f t="shared" si="3"/>
        <v>0</v>
      </c>
      <c r="Z37" s="67"/>
      <c r="AA37" s="67"/>
      <c r="AB37" s="67"/>
    </row>
    <row r="38" spans="1:28" ht="15.75" customHeight="1">
      <c r="A38" s="76" t="s">
        <v>60</v>
      </c>
      <c r="B38" s="78" t="s">
        <v>136</v>
      </c>
      <c r="C38" s="78" t="s">
        <v>137</v>
      </c>
      <c r="D38" s="79"/>
      <c r="F38" s="80"/>
      <c r="G38" s="81"/>
      <c r="H38" s="82" t="str">
        <f t="shared" si="6"/>
        <v/>
      </c>
      <c r="I38" s="81"/>
      <c r="J38" s="81"/>
      <c r="K38" s="81"/>
      <c r="L38" s="81"/>
      <c r="M38" s="81"/>
      <c r="N38" s="81"/>
      <c r="O38" s="81"/>
      <c r="P38" s="81"/>
      <c r="Q38" s="81"/>
      <c r="R38" s="81"/>
      <c r="S38" s="81"/>
      <c r="T38" s="81"/>
      <c r="U38" s="81"/>
      <c r="V38" s="83"/>
      <c r="W38" s="59">
        <f t="shared" si="4"/>
        <v>0</v>
      </c>
      <c r="X38" s="59">
        <f t="shared" si="5"/>
        <v>0</v>
      </c>
      <c r="Y38" s="59">
        <f t="shared" si="3"/>
        <v>0</v>
      </c>
      <c r="Z38" s="67"/>
      <c r="AA38" s="67"/>
      <c r="AB38" s="67"/>
    </row>
    <row r="39" spans="1:28" ht="13.5" customHeight="1">
      <c r="A39" s="85" t="s">
        <v>61</v>
      </c>
      <c r="B39" s="78" t="s">
        <v>138</v>
      </c>
      <c r="C39" s="78" t="s">
        <v>139</v>
      </c>
      <c r="D39" s="79"/>
      <c r="F39" s="80"/>
      <c r="G39" s="81"/>
      <c r="H39" s="82" t="str">
        <f t="shared" si="6"/>
        <v/>
      </c>
      <c r="I39" s="81"/>
      <c r="J39" s="81"/>
      <c r="K39" s="82" t="str">
        <f t="shared" ref="K39:K43" si="9">IF($D39="Achieved","A",IF($D39="Yes","Y",IF($D39="Maybe","M","")))</f>
        <v/>
      </c>
      <c r="L39" s="81"/>
      <c r="M39" s="81"/>
      <c r="N39" s="82" t="str">
        <f>IF($D39="Achieved","A",IF($D39="Yes","Y",IF($D39="Maybe","M","")))</f>
        <v/>
      </c>
      <c r="O39" s="81"/>
      <c r="P39" s="81"/>
      <c r="Q39" s="81"/>
      <c r="R39" s="81"/>
      <c r="S39" s="81"/>
      <c r="T39" s="81"/>
      <c r="U39" s="81"/>
      <c r="V39" s="83"/>
      <c r="W39" s="59">
        <f t="shared" si="4"/>
        <v>0</v>
      </c>
      <c r="X39" s="59">
        <f t="shared" si="5"/>
        <v>0</v>
      </c>
      <c r="Y39" s="59">
        <f t="shared" si="3"/>
        <v>0</v>
      </c>
      <c r="Z39" s="67"/>
      <c r="AA39" s="67"/>
      <c r="AB39" s="67"/>
    </row>
    <row r="40" spans="1:28" ht="13.5" customHeight="1">
      <c r="A40" s="85" t="s">
        <v>61</v>
      </c>
      <c r="B40" s="77" t="s">
        <v>140</v>
      </c>
      <c r="C40" s="78" t="s">
        <v>141</v>
      </c>
      <c r="D40" s="79"/>
      <c r="F40" s="80"/>
      <c r="G40" s="81"/>
      <c r="H40" s="82" t="str">
        <f t="shared" si="6"/>
        <v/>
      </c>
      <c r="I40" s="81"/>
      <c r="J40" s="81"/>
      <c r="K40" s="82" t="str">
        <f t="shared" si="9"/>
        <v/>
      </c>
      <c r="L40" s="81"/>
      <c r="M40" s="81"/>
      <c r="N40" s="81"/>
      <c r="O40" s="81"/>
      <c r="P40" s="81"/>
      <c r="Q40" s="81"/>
      <c r="R40" s="81"/>
      <c r="S40" s="81"/>
      <c r="T40" s="81"/>
      <c r="U40" s="81"/>
      <c r="V40" s="83"/>
      <c r="W40" s="59">
        <f t="shared" si="4"/>
        <v>0</v>
      </c>
      <c r="X40" s="59">
        <f t="shared" si="5"/>
        <v>0</v>
      </c>
      <c r="Y40" s="59">
        <f t="shared" si="3"/>
        <v>0</v>
      </c>
      <c r="Z40" s="67"/>
      <c r="AA40" s="67"/>
      <c r="AB40" s="67"/>
    </row>
    <row r="41" spans="1:28" ht="13.5" customHeight="1">
      <c r="A41" s="85" t="s">
        <v>61</v>
      </c>
      <c r="B41" s="77" t="s">
        <v>140</v>
      </c>
      <c r="C41" s="78" t="s">
        <v>142</v>
      </c>
      <c r="D41" s="79"/>
      <c r="F41" s="80"/>
      <c r="G41" s="81"/>
      <c r="H41" s="82" t="str">
        <f t="shared" si="6"/>
        <v/>
      </c>
      <c r="I41" s="81"/>
      <c r="J41" s="81"/>
      <c r="K41" s="82" t="str">
        <f t="shared" si="9"/>
        <v/>
      </c>
      <c r="L41" s="81"/>
      <c r="M41" s="81"/>
      <c r="N41" s="81"/>
      <c r="O41" s="81"/>
      <c r="P41" s="81"/>
      <c r="Q41" s="81"/>
      <c r="R41" s="81"/>
      <c r="S41" s="81"/>
      <c r="T41" s="81"/>
      <c r="U41" s="81"/>
      <c r="V41" s="83"/>
      <c r="W41" s="59">
        <f t="shared" si="4"/>
        <v>0</v>
      </c>
      <c r="X41" s="59">
        <f t="shared" si="5"/>
        <v>0</v>
      </c>
      <c r="Y41" s="59">
        <f t="shared" si="3"/>
        <v>0</v>
      </c>
      <c r="Z41" s="67"/>
      <c r="AA41" s="67"/>
      <c r="AB41" s="67"/>
    </row>
    <row r="42" spans="1:28" ht="13.5" customHeight="1">
      <c r="A42" s="85" t="s">
        <v>61</v>
      </c>
      <c r="B42" s="77" t="s">
        <v>143</v>
      </c>
      <c r="C42" s="78" t="s">
        <v>144</v>
      </c>
      <c r="D42" s="79"/>
      <c r="F42" s="80"/>
      <c r="G42" s="81"/>
      <c r="H42" s="82" t="str">
        <f t="shared" si="6"/>
        <v/>
      </c>
      <c r="I42" s="81"/>
      <c r="J42" s="81"/>
      <c r="K42" s="82" t="str">
        <f t="shared" si="9"/>
        <v/>
      </c>
      <c r="L42" s="81"/>
      <c r="M42" s="81"/>
      <c r="N42" s="81"/>
      <c r="O42" s="81"/>
      <c r="P42" s="81"/>
      <c r="Q42" s="81"/>
      <c r="R42" s="81"/>
      <c r="S42" s="81"/>
      <c r="T42" s="81"/>
      <c r="U42" s="81"/>
      <c r="V42" s="83"/>
      <c r="W42" s="59">
        <f t="shared" si="4"/>
        <v>0</v>
      </c>
      <c r="X42" s="59">
        <f t="shared" si="5"/>
        <v>0</v>
      </c>
      <c r="Y42" s="59">
        <f t="shared" si="3"/>
        <v>0</v>
      </c>
      <c r="Z42" s="67"/>
      <c r="AA42" s="67"/>
      <c r="AB42" s="67"/>
    </row>
    <row r="43" spans="1:28" ht="13.5" customHeight="1">
      <c r="A43" s="85" t="s">
        <v>61</v>
      </c>
      <c r="B43" s="77" t="s">
        <v>143</v>
      </c>
      <c r="C43" s="78" t="s">
        <v>145</v>
      </c>
      <c r="D43" s="79"/>
      <c r="F43" s="80"/>
      <c r="G43" s="81"/>
      <c r="H43" s="82" t="str">
        <f t="shared" si="6"/>
        <v/>
      </c>
      <c r="I43" s="81"/>
      <c r="J43" s="81"/>
      <c r="K43" s="86" t="str">
        <f t="shared" si="9"/>
        <v/>
      </c>
      <c r="L43" s="81"/>
      <c r="M43" s="81"/>
      <c r="N43" s="81"/>
      <c r="O43" s="81"/>
      <c r="P43" s="81"/>
      <c r="Q43" s="81"/>
      <c r="R43" s="81"/>
      <c r="S43" s="81"/>
      <c r="T43" s="81"/>
      <c r="U43" s="81"/>
      <c r="V43" s="83"/>
      <c r="W43" s="59">
        <f t="shared" si="4"/>
        <v>0</v>
      </c>
      <c r="X43" s="59">
        <f t="shared" si="5"/>
        <v>0</v>
      </c>
      <c r="Y43" s="59">
        <f t="shared" si="3"/>
        <v>0</v>
      </c>
      <c r="Z43" s="67"/>
      <c r="AA43" s="67"/>
      <c r="AB43" s="67"/>
    </row>
    <row r="44" spans="1:28" ht="13.5" customHeight="1">
      <c r="A44" s="85" t="s">
        <v>61</v>
      </c>
      <c r="B44" s="78" t="s">
        <v>146</v>
      </c>
      <c r="C44" s="78" t="s">
        <v>147</v>
      </c>
      <c r="D44" s="79"/>
      <c r="F44" s="80"/>
      <c r="G44" s="81"/>
      <c r="H44" s="81"/>
      <c r="I44" s="81"/>
      <c r="J44" s="81"/>
      <c r="K44" s="81"/>
      <c r="L44" s="81"/>
      <c r="M44" s="81"/>
      <c r="N44" s="81"/>
      <c r="O44" s="81"/>
      <c r="P44" s="81"/>
      <c r="Q44" s="82" t="str">
        <f>IF($D44="Achieved","A",IF($D44="Yes","Y",IF($D44="Maybe","M","")))</f>
        <v/>
      </c>
      <c r="R44" s="81"/>
      <c r="S44" s="81"/>
      <c r="T44" s="81"/>
      <c r="U44" s="81"/>
      <c r="V44" s="83"/>
      <c r="W44" s="59">
        <f t="shared" si="4"/>
        <v>0</v>
      </c>
      <c r="X44" s="59">
        <f t="shared" si="5"/>
        <v>0</v>
      </c>
      <c r="Y44" s="59">
        <f t="shared" si="3"/>
        <v>0</v>
      </c>
      <c r="Z44" s="67"/>
      <c r="AA44" s="67"/>
      <c r="AB44" s="67"/>
    </row>
    <row r="45" spans="1:28" ht="13.5" customHeight="1">
      <c r="A45" s="85" t="s">
        <v>61</v>
      </c>
      <c r="B45" s="77" t="s">
        <v>148</v>
      </c>
      <c r="C45" s="78" t="s">
        <v>149</v>
      </c>
      <c r="D45" s="79"/>
      <c r="F45" s="80"/>
      <c r="G45" s="81"/>
      <c r="H45" s="82" t="str">
        <f t="shared" ref="H45:H46" si="10">IF($D45="Achieved","A",IF($D45="Yes","Y",IF($D45="Maybe","M","")))</f>
        <v/>
      </c>
      <c r="I45" s="81"/>
      <c r="J45" s="81"/>
      <c r="K45" s="82" t="str">
        <f t="shared" ref="K45:K50" si="11">IF($D45="Achieved","A",IF($D45="Yes","Y",IF($D45="Maybe","M","")))</f>
        <v/>
      </c>
      <c r="L45" s="81"/>
      <c r="M45" s="81"/>
      <c r="N45" s="81"/>
      <c r="O45" s="81"/>
      <c r="P45" s="81"/>
      <c r="Q45" s="81"/>
      <c r="R45" s="81"/>
      <c r="S45" s="81"/>
      <c r="T45" s="81"/>
      <c r="U45" s="81"/>
      <c r="V45" s="83"/>
      <c r="W45" s="59">
        <f t="shared" si="4"/>
        <v>0</v>
      </c>
      <c r="X45" s="59">
        <f t="shared" si="5"/>
        <v>0</v>
      </c>
      <c r="Y45" s="59">
        <f t="shared" si="3"/>
        <v>0</v>
      </c>
      <c r="Z45" s="67"/>
      <c r="AA45" s="67"/>
      <c r="AB45" s="67"/>
    </row>
    <row r="46" spans="1:28" ht="13.5" customHeight="1">
      <c r="A46" s="85" t="s">
        <v>61</v>
      </c>
      <c r="B46" s="77" t="s">
        <v>148</v>
      </c>
      <c r="C46" s="78" t="s">
        <v>150</v>
      </c>
      <c r="D46" s="79"/>
      <c r="F46" s="80"/>
      <c r="G46" s="81"/>
      <c r="H46" s="82" t="str">
        <f t="shared" si="10"/>
        <v/>
      </c>
      <c r="I46" s="81"/>
      <c r="J46" s="81"/>
      <c r="K46" s="82" t="str">
        <f t="shared" si="11"/>
        <v/>
      </c>
      <c r="L46" s="81"/>
      <c r="M46" s="81"/>
      <c r="N46" s="81"/>
      <c r="O46" s="81"/>
      <c r="P46" s="81"/>
      <c r="Q46" s="81"/>
      <c r="R46" s="81"/>
      <c r="S46" s="81"/>
      <c r="T46" s="81"/>
      <c r="U46" s="81"/>
      <c r="V46" s="83"/>
      <c r="W46" s="59">
        <f t="shared" si="4"/>
        <v>0</v>
      </c>
      <c r="X46" s="59">
        <f t="shared" si="5"/>
        <v>0</v>
      </c>
      <c r="Y46" s="59">
        <f t="shared" si="3"/>
        <v>0</v>
      </c>
      <c r="Z46" s="67"/>
      <c r="AA46" s="67"/>
      <c r="AB46" s="67"/>
    </row>
    <row r="47" spans="1:28" ht="13.5" customHeight="1">
      <c r="A47" s="85" t="s">
        <v>61</v>
      </c>
      <c r="B47" s="78" t="s">
        <v>151</v>
      </c>
      <c r="C47" s="78" t="s">
        <v>152</v>
      </c>
      <c r="D47" s="79"/>
      <c r="F47" s="80"/>
      <c r="G47" s="81"/>
      <c r="H47" s="81"/>
      <c r="I47" s="81"/>
      <c r="J47" s="81"/>
      <c r="K47" s="82" t="str">
        <f t="shared" si="11"/>
        <v/>
      </c>
      <c r="L47" s="81"/>
      <c r="M47" s="81"/>
      <c r="N47" s="81"/>
      <c r="O47" s="81"/>
      <c r="P47" s="81"/>
      <c r="Q47" s="82" t="str">
        <f>IF($D47="Achieved","A",IF($D47="Yes","Y",IF($D47="Maybe","M","")))</f>
        <v/>
      </c>
      <c r="R47" s="81"/>
      <c r="S47" s="81"/>
      <c r="T47" s="81"/>
      <c r="U47" s="81"/>
      <c r="V47" s="83"/>
      <c r="W47" s="59">
        <f t="shared" si="4"/>
        <v>0</v>
      </c>
      <c r="X47" s="59">
        <f t="shared" si="5"/>
        <v>0</v>
      </c>
      <c r="Y47" s="59">
        <f t="shared" si="3"/>
        <v>0</v>
      </c>
      <c r="Z47" s="67"/>
      <c r="AA47" s="67"/>
      <c r="AB47" s="67"/>
    </row>
    <row r="48" spans="1:28" ht="15.75" customHeight="1">
      <c r="A48" s="85" t="s">
        <v>61</v>
      </c>
      <c r="B48" s="77" t="s">
        <v>153</v>
      </c>
      <c r="C48" s="78" t="s">
        <v>154</v>
      </c>
      <c r="D48" s="79"/>
      <c r="F48" s="80"/>
      <c r="G48" s="81"/>
      <c r="H48" s="81"/>
      <c r="I48" s="81"/>
      <c r="J48" s="81"/>
      <c r="K48" s="82" t="str">
        <f t="shared" si="11"/>
        <v/>
      </c>
      <c r="L48" s="81"/>
      <c r="M48" s="81"/>
      <c r="N48" s="82" t="str">
        <f t="shared" ref="N48:N50" si="12">IF($D48="Achieved","A",IF($D48="Yes","Y",IF($D48="Maybe","M","")))</f>
        <v/>
      </c>
      <c r="O48" s="81"/>
      <c r="P48" s="81"/>
      <c r="Q48" s="81"/>
      <c r="R48" s="81"/>
      <c r="S48" s="81"/>
      <c r="T48" s="81"/>
      <c r="U48" s="81"/>
      <c r="V48" s="83"/>
      <c r="W48" s="59">
        <f t="shared" si="4"/>
        <v>0</v>
      </c>
      <c r="X48" s="59">
        <f t="shared" si="5"/>
        <v>0</v>
      </c>
      <c r="Y48" s="59">
        <f t="shared" si="3"/>
        <v>0</v>
      </c>
      <c r="Z48" s="67"/>
      <c r="AA48" s="67"/>
      <c r="AB48" s="67"/>
    </row>
    <row r="49" spans="1:28" ht="15.75" customHeight="1">
      <c r="A49" s="85" t="s">
        <v>61</v>
      </c>
      <c r="B49" s="77" t="s">
        <v>153</v>
      </c>
      <c r="C49" s="78" t="s">
        <v>155</v>
      </c>
      <c r="D49" s="79"/>
      <c r="F49" s="80"/>
      <c r="G49" s="81"/>
      <c r="H49" s="81"/>
      <c r="I49" s="81"/>
      <c r="J49" s="81"/>
      <c r="K49" s="82" t="str">
        <f t="shared" si="11"/>
        <v/>
      </c>
      <c r="L49" s="81"/>
      <c r="M49" s="81"/>
      <c r="N49" s="82" t="str">
        <f t="shared" si="12"/>
        <v/>
      </c>
      <c r="O49" s="81"/>
      <c r="P49" s="81"/>
      <c r="Q49" s="81"/>
      <c r="R49" s="81"/>
      <c r="S49" s="81"/>
      <c r="T49" s="81"/>
      <c r="U49" s="81"/>
      <c r="V49" s="83"/>
      <c r="W49" s="59">
        <f t="shared" si="4"/>
        <v>0</v>
      </c>
      <c r="X49" s="59">
        <f t="shared" si="5"/>
        <v>0</v>
      </c>
      <c r="Y49" s="59">
        <f t="shared" si="3"/>
        <v>0</v>
      </c>
      <c r="Z49" s="67"/>
      <c r="AA49" s="67"/>
      <c r="AB49" s="67"/>
    </row>
    <row r="50" spans="1:28" ht="15.75" customHeight="1">
      <c r="A50" s="85" t="s">
        <v>61</v>
      </c>
      <c r="B50" s="77" t="s">
        <v>153</v>
      </c>
      <c r="C50" s="78" t="s">
        <v>156</v>
      </c>
      <c r="D50" s="79"/>
      <c r="F50" s="80"/>
      <c r="G50" s="81"/>
      <c r="H50" s="81"/>
      <c r="I50" s="81"/>
      <c r="J50" s="81"/>
      <c r="K50" s="82" t="str">
        <f t="shared" si="11"/>
        <v/>
      </c>
      <c r="L50" s="81"/>
      <c r="M50" s="81"/>
      <c r="N50" s="82" t="str">
        <f t="shared" si="12"/>
        <v/>
      </c>
      <c r="O50" s="81"/>
      <c r="P50" s="81"/>
      <c r="Q50" s="81"/>
      <c r="R50" s="81"/>
      <c r="S50" s="81"/>
      <c r="T50" s="81"/>
      <c r="U50" s="81"/>
      <c r="V50" s="83"/>
      <c r="W50" s="59">
        <f t="shared" si="4"/>
        <v>0</v>
      </c>
      <c r="X50" s="59">
        <f t="shared" si="5"/>
        <v>0</v>
      </c>
      <c r="Y50" s="59">
        <f t="shared" si="3"/>
        <v>0</v>
      </c>
      <c r="Z50" s="67"/>
      <c r="AA50" s="67"/>
      <c r="AB50" s="67"/>
    </row>
    <row r="51" spans="1:28" ht="13.5" customHeight="1">
      <c r="A51" s="85" t="s">
        <v>61</v>
      </c>
      <c r="B51" s="77" t="s">
        <v>157</v>
      </c>
      <c r="C51" s="78" t="s">
        <v>158</v>
      </c>
      <c r="D51" s="79"/>
      <c r="F51" s="80"/>
      <c r="G51" s="81"/>
      <c r="H51" s="82" t="str">
        <f t="shared" ref="H51:K51" si="13">IF($D51="Achieved","A",IF($D51="Yes","Y",IF($D51="Maybe","M","")))</f>
        <v/>
      </c>
      <c r="I51" s="82" t="str">
        <f t="shared" si="13"/>
        <v/>
      </c>
      <c r="J51" s="82" t="str">
        <f t="shared" si="13"/>
        <v/>
      </c>
      <c r="K51" s="82" t="str">
        <f t="shared" si="13"/>
        <v/>
      </c>
      <c r="L51" s="81"/>
      <c r="M51" s="81"/>
      <c r="N51" s="81"/>
      <c r="O51" s="81"/>
      <c r="P51" s="81"/>
      <c r="Q51" s="81"/>
      <c r="R51" s="81"/>
      <c r="S51" s="81"/>
      <c r="T51" s="81"/>
      <c r="U51" s="81"/>
      <c r="V51" s="83"/>
      <c r="W51" s="59">
        <f t="shared" si="4"/>
        <v>0</v>
      </c>
      <c r="X51" s="59">
        <f t="shared" si="5"/>
        <v>0</v>
      </c>
      <c r="Y51" s="59">
        <f t="shared" si="3"/>
        <v>0</v>
      </c>
      <c r="Z51" s="67"/>
      <c r="AA51" s="67"/>
      <c r="AB51" s="67"/>
    </row>
    <row r="52" spans="1:28" ht="15.75" customHeight="1">
      <c r="A52" s="85" t="s">
        <v>61</v>
      </c>
      <c r="B52" s="77" t="s">
        <v>157</v>
      </c>
      <c r="C52" s="78" t="s">
        <v>159</v>
      </c>
      <c r="D52" s="79"/>
      <c r="F52" s="80"/>
      <c r="G52" s="81"/>
      <c r="H52" s="82" t="str">
        <f t="shared" ref="H52:K52" si="14">IF($D52="Achieved","A",IF($D52="Yes","Y",IF($D52="Maybe","M","")))</f>
        <v/>
      </c>
      <c r="I52" s="82" t="str">
        <f t="shared" si="14"/>
        <v/>
      </c>
      <c r="J52" s="82" t="str">
        <f t="shared" si="14"/>
        <v/>
      </c>
      <c r="K52" s="82" t="str">
        <f t="shared" si="14"/>
        <v/>
      </c>
      <c r="L52" s="81"/>
      <c r="M52" s="81"/>
      <c r="N52" s="81"/>
      <c r="O52" s="81"/>
      <c r="P52" s="81"/>
      <c r="Q52" s="81"/>
      <c r="R52" s="81"/>
      <c r="S52" s="81"/>
      <c r="T52" s="81"/>
      <c r="U52" s="81"/>
      <c r="V52" s="83"/>
      <c r="W52" s="59">
        <f t="shared" si="4"/>
        <v>0</v>
      </c>
      <c r="X52" s="59">
        <f t="shared" si="5"/>
        <v>0</v>
      </c>
      <c r="Y52" s="59">
        <f t="shared" si="3"/>
        <v>0</v>
      </c>
      <c r="Z52" s="67"/>
      <c r="AA52" s="67"/>
      <c r="AB52" s="67"/>
    </row>
    <row r="53" spans="1:28" ht="13.5" customHeight="1">
      <c r="A53" s="85" t="s">
        <v>61</v>
      </c>
      <c r="B53" s="77" t="s">
        <v>157</v>
      </c>
      <c r="C53" s="78" t="s">
        <v>160</v>
      </c>
      <c r="D53" s="79"/>
      <c r="F53" s="80"/>
      <c r="G53" s="81"/>
      <c r="H53" s="82" t="str">
        <f t="shared" ref="H53:K54" si="15">IF($D53="Achieved","A",IF($D53="Yes","Y",IF($D53="Maybe","M","")))</f>
        <v/>
      </c>
      <c r="I53" s="82" t="str">
        <f t="shared" si="15"/>
        <v/>
      </c>
      <c r="J53" s="82" t="str">
        <f t="shared" si="15"/>
        <v/>
      </c>
      <c r="K53" s="82" t="str">
        <f t="shared" si="15"/>
        <v/>
      </c>
      <c r="L53" s="81"/>
      <c r="M53" s="81"/>
      <c r="N53" s="81"/>
      <c r="O53" s="81"/>
      <c r="P53" s="81"/>
      <c r="Q53" s="81"/>
      <c r="R53" s="81"/>
      <c r="S53" s="81"/>
      <c r="T53" s="81"/>
      <c r="U53" s="81"/>
      <c r="V53" s="83"/>
      <c r="W53" s="59">
        <f t="shared" si="4"/>
        <v>0</v>
      </c>
      <c r="X53" s="59">
        <f t="shared" si="5"/>
        <v>0</v>
      </c>
      <c r="Y53" s="59">
        <f t="shared" si="3"/>
        <v>0</v>
      </c>
      <c r="Z53" s="67"/>
      <c r="AA53" s="67"/>
      <c r="AB53" s="67"/>
    </row>
    <row r="54" spans="1:28" ht="13.5" customHeight="1">
      <c r="A54" s="85" t="s">
        <v>61</v>
      </c>
      <c r="B54" s="77" t="s">
        <v>157</v>
      </c>
      <c r="C54" s="78" t="s">
        <v>790</v>
      </c>
      <c r="D54" s="79"/>
      <c r="F54" s="80"/>
      <c r="G54" s="81"/>
      <c r="H54" s="82" t="str">
        <f>IF($D54="Achieved","A",IF($D54="Yes","Y",IF($D54="Maybe","M","")))</f>
        <v/>
      </c>
      <c r="I54" s="82" t="str">
        <f>IF($D54="Achieved","A",IF($D54="Yes","Y",IF($D54="Maybe","M","")))</f>
        <v/>
      </c>
      <c r="J54" s="82" t="str">
        <f>IF($D54="Achieved","A",IF($D54="Yes","Y",IF($D54="Maybe","M","")))</f>
        <v/>
      </c>
      <c r="K54" s="82" t="str">
        <f t="shared" si="15"/>
        <v/>
      </c>
      <c r="L54" s="81"/>
      <c r="M54" s="81"/>
      <c r="N54" s="81"/>
      <c r="O54" s="81"/>
      <c r="P54" s="81"/>
      <c r="Q54" s="81"/>
      <c r="R54" s="81"/>
      <c r="S54" s="81"/>
      <c r="T54" s="81"/>
      <c r="U54" s="81"/>
      <c r="V54" s="244"/>
      <c r="W54" s="59"/>
      <c r="X54" s="59"/>
      <c r="Y54" s="59"/>
      <c r="Z54" s="67"/>
      <c r="AA54" s="67"/>
      <c r="AB54" s="67"/>
    </row>
    <row r="55" spans="1:28" ht="30">
      <c r="A55" s="85" t="s">
        <v>61</v>
      </c>
      <c r="B55" s="78" t="s">
        <v>161</v>
      </c>
      <c r="C55" s="78" t="s">
        <v>162</v>
      </c>
      <c r="D55" s="79"/>
      <c r="F55" s="80"/>
      <c r="G55" s="81"/>
      <c r="H55" s="82" t="str">
        <f t="shared" ref="H55:H56" si="16">IF($D55="Achieved","A",IF($D55="Yes","Y",IF($D55="Maybe","M","")))</f>
        <v/>
      </c>
      <c r="I55" s="81"/>
      <c r="J55" s="81"/>
      <c r="K55" s="81"/>
      <c r="L55" s="81"/>
      <c r="M55" s="81"/>
      <c r="N55" s="81"/>
      <c r="O55" s="81"/>
      <c r="P55" s="81"/>
      <c r="Q55" s="81"/>
      <c r="R55" s="81"/>
      <c r="S55" s="81"/>
      <c r="T55" s="81"/>
      <c r="U55" s="81"/>
      <c r="V55" s="83"/>
      <c r="W55" s="59">
        <f t="shared" si="4"/>
        <v>0</v>
      </c>
      <c r="X55" s="59">
        <f t="shared" si="5"/>
        <v>0</v>
      </c>
      <c r="Y55" s="59">
        <f t="shared" si="3"/>
        <v>0</v>
      </c>
      <c r="Z55" s="67"/>
      <c r="AA55" s="67"/>
      <c r="AB55" s="67"/>
    </row>
    <row r="56" spans="1:28" ht="13.5" customHeight="1">
      <c r="A56" s="87" t="s">
        <v>62</v>
      </c>
      <c r="B56" s="78" t="s">
        <v>163</v>
      </c>
      <c r="C56" s="78" t="s">
        <v>164</v>
      </c>
      <c r="D56" s="79"/>
      <c r="F56" s="80"/>
      <c r="G56" s="81"/>
      <c r="H56" s="82" t="str">
        <f t="shared" si="16"/>
        <v/>
      </c>
      <c r="I56" s="81"/>
      <c r="J56" s="81"/>
      <c r="K56" s="81"/>
      <c r="L56" s="81"/>
      <c r="M56" s="81"/>
      <c r="N56" s="81"/>
      <c r="O56" s="81"/>
      <c r="P56" s="81"/>
      <c r="Q56" s="81"/>
      <c r="R56" s="81"/>
      <c r="S56" s="81"/>
      <c r="T56" s="81"/>
      <c r="U56" s="81"/>
      <c r="V56" s="83"/>
      <c r="W56" s="59">
        <f t="shared" ref="W56:W235" si="17">COUNTIF(F56:V56,"Y")</f>
        <v>0</v>
      </c>
      <c r="X56" s="59">
        <f t="shared" ref="X56:X235" si="18">COUNTIF(F56:V56,"M")</f>
        <v>0</v>
      </c>
      <c r="Y56" s="59">
        <f t="shared" si="3"/>
        <v>0</v>
      </c>
      <c r="Z56" s="67"/>
      <c r="AA56" s="67"/>
      <c r="AB56" s="67"/>
    </row>
    <row r="57" spans="1:28" ht="13.5" customHeight="1">
      <c r="A57" s="87" t="s">
        <v>62</v>
      </c>
      <c r="B57" s="78" t="s">
        <v>163</v>
      </c>
      <c r="C57" s="78" t="s">
        <v>165</v>
      </c>
      <c r="D57" s="79"/>
      <c r="F57" s="80"/>
      <c r="G57" s="1"/>
      <c r="H57" s="1"/>
      <c r="I57" s="1"/>
      <c r="J57" s="1"/>
      <c r="K57" s="1"/>
      <c r="L57" s="1"/>
      <c r="M57" s="1"/>
      <c r="N57" s="1"/>
      <c r="O57" s="1"/>
      <c r="P57" s="1"/>
      <c r="Q57" s="1"/>
      <c r="R57" s="1"/>
      <c r="S57" s="1"/>
      <c r="T57" s="1"/>
      <c r="U57" s="1"/>
      <c r="V57" s="22"/>
      <c r="W57" s="59">
        <f t="shared" si="17"/>
        <v>0</v>
      </c>
      <c r="X57" s="59">
        <f t="shared" si="18"/>
        <v>0</v>
      </c>
      <c r="Y57" s="59">
        <f t="shared" si="3"/>
        <v>0</v>
      </c>
      <c r="Z57" s="67"/>
      <c r="AA57" s="67"/>
      <c r="AB57" s="67"/>
    </row>
    <row r="58" spans="1:28" ht="13.5" customHeight="1">
      <c r="A58" s="87" t="s">
        <v>62</v>
      </c>
      <c r="B58" s="78" t="s">
        <v>166</v>
      </c>
      <c r="C58" s="78" t="s">
        <v>167</v>
      </c>
      <c r="D58" s="79"/>
      <c r="F58" s="80"/>
      <c r="G58" s="1"/>
      <c r="H58" s="1"/>
      <c r="I58" s="1"/>
      <c r="J58" s="1"/>
      <c r="K58" s="1"/>
      <c r="L58" s="1"/>
      <c r="M58" s="1"/>
      <c r="N58" s="1"/>
      <c r="O58" s="1"/>
      <c r="P58" s="1"/>
      <c r="Q58" s="1"/>
      <c r="R58" s="1"/>
      <c r="S58" s="1"/>
      <c r="T58" s="1"/>
      <c r="U58" s="1"/>
      <c r="V58" s="22"/>
      <c r="W58" s="59">
        <f t="shared" si="17"/>
        <v>0</v>
      </c>
      <c r="X58" s="59">
        <f t="shared" si="18"/>
        <v>0</v>
      </c>
      <c r="Y58" s="59">
        <f t="shared" si="3"/>
        <v>0</v>
      </c>
      <c r="Z58" s="67"/>
      <c r="AA58" s="67"/>
      <c r="AB58" s="67"/>
    </row>
    <row r="59" spans="1:28" ht="13.5" customHeight="1">
      <c r="A59" s="87" t="s">
        <v>62</v>
      </c>
      <c r="B59" s="78" t="s">
        <v>166</v>
      </c>
      <c r="C59" s="78" t="s">
        <v>168</v>
      </c>
      <c r="D59" s="79"/>
      <c r="F59" s="80"/>
      <c r="G59" s="1"/>
      <c r="H59" s="1"/>
      <c r="I59" s="1"/>
      <c r="J59" s="1"/>
      <c r="K59" s="1"/>
      <c r="L59" s="1"/>
      <c r="M59" s="1"/>
      <c r="N59" s="1"/>
      <c r="O59" s="1"/>
      <c r="P59" s="1"/>
      <c r="Q59" s="1"/>
      <c r="R59" s="1"/>
      <c r="S59" s="1"/>
      <c r="T59" s="1"/>
      <c r="U59" s="1"/>
      <c r="V59" s="22"/>
      <c r="W59" s="59">
        <f t="shared" si="17"/>
        <v>0</v>
      </c>
      <c r="X59" s="59">
        <f t="shared" si="18"/>
        <v>0</v>
      </c>
      <c r="Y59" s="59">
        <f t="shared" si="3"/>
        <v>0</v>
      </c>
      <c r="Z59" s="67"/>
      <c r="AA59" s="67"/>
      <c r="AB59" s="67"/>
    </row>
    <row r="60" spans="1:28" ht="13.5" customHeight="1">
      <c r="A60" s="87" t="s">
        <v>62</v>
      </c>
      <c r="B60" s="78" t="s">
        <v>166</v>
      </c>
      <c r="C60" s="78" t="s">
        <v>169</v>
      </c>
      <c r="D60" s="79"/>
      <c r="F60" s="80"/>
      <c r="G60" s="1"/>
      <c r="H60" s="1"/>
      <c r="I60" s="1"/>
      <c r="J60" s="1"/>
      <c r="K60" s="1"/>
      <c r="L60" s="1"/>
      <c r="M60" s="1"/>
      <c r="N60" s="1"/>
      <c r="O60" s="1"/>
      <c r="P60" s="1"/>
      <c r="Q60" s="1"/>
      <c r="R60" s="1"/>
      <c r="S60" s="1"/>
      <c r="T60" s="1"/>
      <c r="U60" s="1"/>
      <c r="V60" s="22"/>
      <c r="W60" s="59">
        <f t="shared" si="17"/>
        <v>0</v>
      </c>
      <c r="X60" s="59">
        <f t="shared" si="18"/>
        <v>0</v>
      </c>
      <c r="Y60" s="59">
        <f t="shared" si="3"/>
        <v>0</v>
      </c>
      <c r="Z60" s="67"/>
      <c r="AA60" s="67"/>
      <c r="AB60" s="67"/>
    </row>
    <row r="61" spans="1:28" ht="13.5" customHeight="1">
      <c r="A61" s="87" t="s">
        <v>62</v>
      </c>
      <c r="B61" s="78" t="s">
        <v>170</v>
      </c>
      <c r="C61" s="78" t="s">
        <v>171</v>
      </c>
      <c r="D61" s="79"/>
      <c r="F61" s="80"/>
      <c r="G61" s="81"/>
      <c r="H61" s="82" t="str">
        <f t="shared" ref="H61:H62" si="19">IF($D61="Achieved","A",IF($D61="Yes","Y",IF($D61="Maybe","M","")))</f>
        <v/>
      </c>
      <c r="I61" s="81"/>
      <c r="J61" s="81"/>
      <c r="K61" s="81"/>
      <c r="L61" s="81"/>
      <c r="M61" s="81"/>
      <c r="N61" s="81"/>
      <c r="O61" s="81"/>
      <c r="P61" s="81"/>
      <c r="Q61" s="81"/>
      <c r="R61" s="81"/>
      <c r="S61" s="81"/>
      <c r="T61" s="81"/>
      <c r="U61" s="81"/>
      <c r="V61" s="83"/>
      <c r="W61" s="59">
        <f t="shared" si="17"/>
        <v>0</v>
      </c>
      <c r="X61" s="59">
        <f t="shared" si="18"/>
        <v>0</v>
      </c>
      <c r="Y61" s="59">
        <f t="shared" si="3"/>
        <v>0</v>
      </c>
      <c r="Z61" s="67"/>
      <c r="AA61" s="67"/>
      <c r="AB61" s="67"/>
    </row>
    <row r="62" spans="1:28" ht="13.5" customHeight="1">
      <c r="A62" s="87" t="s">
        <v>62</v>
      </c>
      <c r="B62" s="78" t="s">
        <v>170</v>
      </c>
      <c r="C62" s="78" t="s">
        <v>172</v>
      </c>
      <c r="D62" s="79"/>
      <c r="F62" s="80"/>
      <c r="G62" s="81"/>
      <c r="H62" s="82" t="str">
        <f t="shared" si="19"/>
        <v/>
      </c>
      <c r="I62" s="81"/>
      <c r="J62" s="81"/>
      <c r="K62" s="81"/>
      <c r="L62" s="81"/>
      <c r="M62" s="81"/>
      <c r="N62" s="81"/>
      <c r="O62" s="81"/>
      <c r="P62" s="81"/>
      <c r="Q62" s="81"/>
      <c r="R62" s="81"/>
      <c r="S62" s="81"/>
      <c r="T62" s="81"/>
      <c r="U62" s="81"/>
      <c r="V62" s="83"/>
      <c r="W62" s="59">
        <f t="shared" si="17"/>
        <v>0</v>
      </c>
      <c r="X62" s="59">
        <f t="shared" si="18"/>
        <v>0</v>
      </c>
      <c r="Y62" s="59">
        <f t="shared" si="3"/>
        <v>0</v>
      </c>
      <c r="Z62" s="67"/>
      <c r="AA62" s="67"/>
      <c r="AB62" s="67"/>
    </row>
    <row r="63" spans="1:28" ht="15.75" customHeight="1">
      <c r="A63" s="87" t="s">
        <v>62</v>
      </c>
      <c r="B63" s="78" t="s">
        <v>173</v>
      </c>
      <c r="C63" s="78" t="s">
        <v>174</v>
      </c>
      <c r="D63" s="79"/>
      <c r="F63" s="80"/>
      <c r="G63" s="1"/>
      <c r="H63" s="1"/>
      <c r="I63" s="1"/>
      <c r="J63" s="1"/>
      <c r="K63" s="1"/>
      <c r="L63" s="1"/>
      <c r="M63" s="1"/>
      <c r="N63" s="1"/>
      <c r="O63" s="1"/>
      <c r="P63" s="1"/>
      <c r="Q63" s="1"/>
      <c r="R63" s="1"/>
      <c r="S63" s="1"/>
      <c r="T63" s="1"/>
      <c r="U63" s="1"/>
      <c r="V63" s="22"/>
      <c r="W63" s="59">
        <f t="shared" si="17"/>
        <v>0</v>
      </c>
      <c r="X63" s="59">
        <f t="shared" si="18"/>
        <v>0</v>
      </c>
      <c r="Y63" s="59">
        <f t="shared" si="3"/>
        <v>0</v>
      </c>
      <c r="Z63" s="67"/>
      <c r="AA63" s="67"/>
      <c r="AB63" s="67"/>
    </row>
    <row r="64" spans="1:28" ht="13.5" customHeight="1">
      <c r="A64" s="87" t="s">
        <v>62</v>
      </c>
      <c r="B64" s="78" t="s">
        <v>175</v>
      </c>
      <c r="C64" s="78" t="s">
        <v>176</v>
      </c>
      <c r="D64" s="79"/>
      <c r="F64" s="80"/>
      <c r="G64" s="1"/>
      <c r="H64" s="1"/>
      <c r="I64" s="1"/>
      <c r="J64" s="1"/>
      <c r="K64" s="1"/>
      <c r="L64" s="1"/>
      <c r="M64" s="1"/>
      <c r="N64" s="1"/>
      <c r="O64" s="1"/>
      <c r="P64" s="1"/>
      <c r="Q64" s="1"/>
      <c r="R64" s="1"/>
      <c r="S64" s="1"/>
      <c r="T64" s="1"/>
      <c r="U64" s="1"/>
      <c r="V64" s="22"/>
      <c r="W64" s="59">
        <f t="shared" si="17"/>
        <v>0</v>
      </c>
      <c r="X64" s="59">
        <f t="shared" si="18"/>
        <v>0</v>
      </c>
      <c r="Y64" s="59">
        <f t="shared" si="3"/>
        <v>0</v>
      </c>
      <c r="Z64" s="67"/>
      <c r="AA64" s="67"/>
      <c r="AB64" s="67"/>
    </row>
    <row r="65" spans="1:28" ht="15.75" customHeight="1">
      <c r="A65" s="87" t="s">
        <v>62</v>
      </c>
      <c r="B65" s="78" t="s">
        <v>177</v>
      </c>
      <c r="C65" s="78" t="s">
        <v>178</v>
      </c>
      <c r="D65" s="79"/>
      <c r="F65" s="80"/>
      <c r="G65" s="81"/>
      <c r="H65" s="81"/>
      <c r="I65" s="81"/>
      <c r="J65" s="81"/>
      <c r="K65" s="81"/>
      <c r="L65" s="81"/>
      <c r="M65" s="81"/>
      <c r="N65" s="81"/>
      <c r="O65" s="81"/>
      <c r="P65" s="81"/>
      <c r="Q65" s="82" t="str">
        <f>IF($D65="Achieved","A",IF($D65="Yes","Y",IF($D65="Maybe","M","")))</f>
        <v/>
      </c>
      <c r="R65" s="81"/>
      <c r="S65" s="81"/>
      <c r="T65" s="81"/>
      <c r="U65" s="81"/>
      <c r="V65" s="83"/>
      <c r="W65" s="59">
        <f t="shared" si="17"/>
        <v>0</v>
      </c>
      <c r="X65" s="59">
        <f t="shared" si="18"/>
        <v>0</v>
      </c>
      <c r="Y65" s="59">
        <f t="shared" si="3"/>
        <v>0</v>
      </c>
      <c r="Z65" s="67"/>
      <c r="AA65" s="67"/>
      <c r="AB65" s="67"/>
    </row>
    <row r="66" spans="1:28" ht="13.5" customHeight="1">
      <c r="A66" s="87" t="s">
        <v>62</v>
      </c>
      <c r="B66" s="78" t="s">
        <v>179</v>
      </c>
      <c r="C66" s="78" t="s">
        <v>180</v>
      </c>
      <c r="D66" s="79"/>
      <c r="F66" s="80"/>
      <c r="G66" s="81"/>
      <c r="H66" s="82" t="str">
        <f>IF($D66="Achieved","A",IF($D66="Yes","Y",IF($D66="Maybe","M","")))</f>
        <v/>
      </c>
      <c r="I66" s="81"/>
      <c r="J66" s="81"/>
      <c r="K66" s="81"/>
      <c r="L66" s="81"/>
      <c r="M66" s="81"/>
      <c r="N66" s="81"/>
      <c r="O66" s="81"/>
      <c r="P66" s="81"/>
      <c r="Q66" s="81"/>
      <c r="R66" s="81"/>
      <c r="S66" s="81"/>
      <c r="T66" s="81"/>
      <c r="U66" s="81"/>
      <c r="V66" s="83"/>
      <c r="W66" s="59">
        <f t="shared" si="17"/>
        <v>0</v>
      </c>
      <c r="X66" s="59">
        <f t="shared" si="18"/>
        <v>0</v>
      </c>
      <c r="Y66" s="59">
        <f t="shared" si="3"/>
        <v>0</v>
      </c>
      <c r="Z66" s="67"/>
      <c r="AA66" s="67"/>
      <c r="AB66" s="67"/>
    </row>
    <row r="67" spans="1:28" ht="13.5" customHeight="1">
      <c r="A67" s="87" t="s">
        <v>62</v>
      </c>
      <c r="B67" s="78" t="s">
        <v>181</v>
      </c>
      <c r="C67" s="78" t="s">
        <v>182</v>
      </c>
      <c r="D67" s="79"/>
      <c r="F67" s="80"/>
      <c r="G67" s="1"/>
      <c r="H67" s="1"/>
      <c r="I67" s="1"/>
      <c r="J67" s="1"/>
      <c r="K67" s="1"/>
      <c r="L67" s="1"/>
      <c r="M67" s="1"/>
      <c r="N67" s="1"/>
      <c r="O67" s="1"/>
      <c r="P67" s="1"/>
      <c r="Q67" s="1"/>
      <c r="R67" s="1"/>
      <c r="S67" s="1"/>
      <c r="T67" s="1"/>
      <c r="U67" s="1"/>
      <c r="V67" s="22"/>
      <c r="W67" s="59">
        <f t="shared" si="17"/>
        <v>0</v>
      </c>
      <c r="X67" s="59">
        <f t="shared" si="18"/>
        <v>0</v>
      </c>
      <c r="Y67" s="59">
        <f t="shared" si="3"/>
        <v>0</v>
      </c>
      <c r="Z67" s="67"/>
      <c r="AA67" s="67"/>
      <c r="AB67" s="67"/>
    </row>
    <row r="68" spans="1:28" ht="13.5" customHeight="1">
      <c r="A68" s="87" t="s">
        <v>62</v>
      </c>
      <c r="B68" s="78" t="s">
        <v>183</v>
      </c>
      <c r="C68" s="78" t="s">
        <v>184</v>
      </c>
      <c r="D68" s="79"/>
      <c r="F68" s="80"/>
      <c r="G68" s="1"/>
      <c r="H68" s="1"/>
      <c r="I68" s="1"/>
      <c r="J68" s="1"/>
      <c r="K68" s="1"/>
      <c r="L68" s="1"/>
      <c r="M68" s="1"/>
      <c r="N68" s="1"/>
      <c r="O68" s="1"/>
      <c r="P68" s="1"/>
      <c r="Q68" s="1"/>
      <c r="R68" s="1"/>
      <c r="S68" s="1"/>
      <c r="T68" s="1"/>
      <c r="U68" s="1"/>
      <c r="V68" s="22"/>
      <c r="W68" s="59">
        <f t="shared" si="17"/>
        <v>0</v>
      </c>
      <c r="X68" s="59">
        <f t="shared" si="18"/>
        <v>0</v>
      </c>
      <c r="Y68" s="59">
        <f t="shared" si="3"/>
        <v>0</v>
      </c>
      <c r="Z68" s="67"/>
      <c r="AA68" s="67"/>
      <c r="AB68" s="67"/>
    </row>
    <row r="69" spans="1:28" ht="13.5" customHeight="1">
      <c r="A69" s="87" t="s">
        <v>62</v>
      </c>
      <c r="B69" s="78" t="s">
        <v>183</v>
      </c>
      <c r="C69" s="78" t="s">
        <v>185</v>
      </c>
      <c r="D69" s="79"/>
      <c r="F69" s="80"/>
      <c r="G69" s="1"/>
      <c r="H69" s="1"/>
      <c r="I69" s="1"/>
      <c r="J69" s="1"/>
      <c r="K69" s="1"/>
      <c r="L69" s="1"/>
      <c r="M69" s="1"/>
      <c r="N69" s="1"/>
      <c r="O69" s="1"/>
      <c r="P69" s="1"/>
      <c r="Q69" s="1"/>
      <c r="R69" s="1"/>
      <c r="S69" s="1"/>
      <c r="T69" s="1"/>
      <c r="U69" s="1"/>
      <c r="V69" s="22"/>
      <c r="W69" s="59">
        <f t="shared" si="17"/>
        <v>0</v>
      </c>
      <c r="X69" s="59">
        <f t="shared" si="18"/>
        <v>0</v>
      </c>
      <c r="Y69" s="59">
        <f t="shared" si="3"/>
        <v>0</v>
      </c>
      <c r="Z69" s="67"/>
      <c r="AA69" s="67"/>
      <c r="AB69" s="67"/>
    </row>
    <row r="70" spans="1:28" ht="13.5" customHeight="1">
      <c r="A70" s="87" t="s">
        <v>62</v>
      </c>
      <c r="B70" s="78" t="s">
        <v>186</v>
      </c>
      <c r="C70" s="78" t="s">
        <v>187</v>
      </c>
      <c r="D70" s="79"/>
      <c r="F70" s="80"/>
      <c r="G70" s="1"/>
      <c r="H70" s="1"/>
      <c r="I70" s="1"/>
      <c r="J70" s="1"/>
      <c r="K70" s="1"/>
      <c r="L70" s="1"/>
      <c r="M70" s="1"/>
      <c r="N70" s="1"/>
      <c r="O70" s="1"/>
      <c r="P70" s="1"/>
      <c r="Q70" s="1"/>
      <c r="R70" s="1"/>
      <c r="S70" s="1"/>
      <c r="T70" s="1"/>
      <c r="U70" s="1"/>
      <c r="V70" s="22"/>
      <c r="W70" s="59">
        <f t="shared" si="17"/>
        <v>0</v>
      </c>
      <c r="X70" s="59">
        <f t="shared" si="18"/>
        <v>0</v>
      </c>
      <c r="Y70" s="59">
        <f t="shared" si="3"/>
        <v>0</v>
      </c>
      <c r="Z70" s="67"/>
      <c r="AA70" s="67"/>
      <c r="AB70" s="67"/>
    </row>
    <row r="71" spans="1:28" ht="13.5" customHeight="1">
      <c r="A71" s="87" t="s">
        <v>62</v>
      </c>
      <c r="B71" s="78" t="s">
        <v>188</v>
      </c>
      <c r="C71" s="78" t="s">
        <v>189</v>
      </c>
      <c r="D71" s="79"/>
      <c r="F71" s="80"/>
      <c r="G71" s="82" t="str">
        <f>IF($D71="Achieved","A",IF($D71="Yes","Y",IF($D71="Maybe","M","")))</f>
        <v/>
      </c>
      <c r="H71" s="81"/>
      <c r="I71" s="81"/>
      <c r="J71" s="81"/>
      <c r="K71" s="81"/>
      <c r="L71" s="81"/>
      <c r="M71" s="81"/>
      <c r="N71" s="81"/>
      <c r="O71" s="81"/>
      <c r="P71" s="81"/>
      <c r="Q71" s="82" t="str">
        <f>IF($D71="Achieved","A",IF($D71="Yes","Y",IF($D71="Maybe","M","")))</f>
        <v/>
      </c>
      <c r="R71" s="81"/>
      <c r="S71" s="81"/>
      <c r="T71" s="81"/>
      <c r="U71" s="81"/>
      <c r="V71" s="83"/>
      <c r="W71" s="59">
        <f t="shared" si="17"/>
        <v>0</v>
      </c>
      <c r="X71" s="59">
        <f t="shared" si="18"/>
        <v>0</v>
      </c>
      <c r="Y71" s="59">
        <f t="shared" si="3"/>
        <v>0</v>
      </c>
      <c r="Z71" s="67"/>
      <c r="AA71" s="67"/>
      <c r="AB71" s="67"/>
    </row>
    <row r="72" spans="1:28" ht="13.5" customHeight="1">
      <c r="A72" s="87" t="s">
        <v>62</v>
      </c>
      <c r="B72" s="78" t="s">
        <v>190</v>
      </c>
      <c r="C72" s="78" t="s">
        <v>191</v>
      </c>
      <c r="D72" s="79"/>
      <c r="F72" s="80"/>
      <c r="G72" s="81"/>
      <c r="H72" s="82" t="str">
        <f>IF($D72="Achieved","A",IF($D72="Yes","Y",IF($D72="Maybe","M","")))</f>
        <v/>
      </c>
      <c r="I72" s="81"/>
      <c r="J72" s="81"/>
      <c r="K72" s="81"/>
      <c r="L72" s="81"/>
      <c r="M72" s="81"/>
      <c r="N72" s="81"/>
      <c r="O72" s="81"/>
      <c r="P72" s="81"/>
      <c r="Q72" s="81"/>
      <c r="R72" s="82" t="str">
        <f>IF($D72="Achieved","A",IF($D72="Yes","Y",IF($D72="Maybe","M","")))</f>
        <v/>
      </c>
      <c r="S72" s="81"/>
      <c r="T72" s="81"/>
      <c r="U72" s="81"/>
      <c r="V72" s="83"/>
      <c r="W72" s="59">
        <f t="shared" si="17"/>
        <v>0</v>
      </c>
      <c r="X72" s="59">
        <f t="shared" si="18"/>
        <v>0</v>
      </c>
      <c r="Y72" s="59">
        <f t="shared" si="3"/>
        <v>0</v>
      </c>
      <c r="Z72" s="67"/>
      <c r="AA72" s="67"/>
      <c r="AB72" s="67"/>
    </row>
    <row r="73" spans="1:28" ht="13.5" customHeight="1">
      <c r="A73" s="87" t="s">
        <v>62</v>
      </c>
      <c r="B73" s="78" t="s">
        <v>192</v>
      </c>
      <c r="C73" s="78" t="s">
        <v>193</v>
      </c>
      <c r="D73" s="79"/>
      <c r="F73" s="80"/>
      <c r="G73" s="81"/>
      <c r="H73" s="81"/>
      <c r="I73" s="81"/>
      <c r="J73" s="81"/>
      <c r="K73" s="81"/>
      <c r="L73" s="81"/>
      <c r="M73" s="81"/>
      <c r="N73" s="81"/>
      <c r="O73" s="81"/>
      <c r="P73" s="82" t="str">
        <f>IF($D73="Achieved","A",IF($D73="Yes","Y",IF($D73="Maybe","M","")))</f>
        <v/>
      </c>
      <c r="Q73" s="81"/>
      <c r="R73" s="81"/>
      <c r="S73" s="81"/>
      <c r="T73" s="81"/>
      <c r="U73" s="81"/>
      <c r="V73" s="83"/>
      <c r="W73" s="59">
        <f t="shared" si="17"/>
        <v>0</v>
      </c>
      <c r="X73" s="59">
        <f t="shared" si="18"/>
        <v>0</v>
      </c>
      <c r="Y73" s="59">
        <f t="shared" si="3"/>
        <v>0</v>
      </c>
      <c r="Z73" s="67"/>
      <c r="AA73" s="67"/>
      <c r="AB73" s="67"/>
    </row>
    <row r="74" spans="1:28" ht="13.5" customHeight="1">
      <c r="A74" s="87" t="s">
        <v>62</v>
      </c>
      <c r="B74" s="78" t="s">
        <v>194</v>
      </c>
      <c r="C74" s="78" t="s">
        <v>195</v>
      </c>
      <c r="D74" s="79"/>
      <c r="F74" s="80"/>
      <c r="G74" s="81"/>
      <c r="H74" s="82" t="str">
        <f t="shared" ref="H74:H82" si="20">IF($D74="Achieved","A",IF($D74="Yes","Y",IF($D74="Maybe","M","")))</f>
        <v/>
      </c>
      <c r="I74" s="81"/>
      <c r="J74" s="81"/>
      <c r="K74" s="81"/>
      <c r="L74" s="81"/>
      <c r="M74" s="81"/>
      <c r="N74" s="81"/>
      <c r="O74" s="81"/>
      <c r="P74" s="81"/>
      <c r="Q74" s="81"/>
      <c r="R74" s="81"/>
      <c r="S74" s="81"/>
      <c r="T74" s="81"/>
      <c r="U74" s="81"/>
      <c r="V74" s="83"/>
      <c r="W74" s="59">
        <f t="shared" si="17"/>
        <v>0</v>
      </c>
      <c r="X74" s="59">
        <f t="shared" si="18"/>
        <v>0</v>
      </c>
      <c r="Y74" s="59">
        <f t="shared" si="3"/>
        <v>0</v>
      </c>
      <c r="Z74" s="67"/>
      <c r="AA74" s="67"/>
      <c r="AB74" s="67"/>
    </row>
    <row r="75" spans="1:28" ht="15.75" customHeight="1">
      <c r="A75" s="88" t="s">
        <v>63</v>
      </c>
      <c r="B75" s="78" t="s">
        <v>196</v>
      </c>
      <c r="C75" s="78" t="s">
        <v>197</v>
      </c>
      <c r="D75" s="79"/>
      <c r="F75" s="80"/>
      <c r="G75" s="81"/>
      <c r="H75" s="82" t="str">
        <f t="shared" si="20"/>
        <v/>
      </c>
      <c r="I75" s="81"/>
      <c r="J75" s="81"/>
      <c r="K75" s="81"/>
      <c r="L75" s="82" t="str">
        <f t="shared" ref="L75:L76" si="21">IF($D75="Achieved","A",IF($D75="Yes","Y",IF($D75="Maybe","M","")))</f>
        <v/>
      </c>
      <c r="M75" s="81"/>
      <c r="N75" s="81"/>
      <c r="O75" s="81"/>
      <c r="P75" s="81"/>
      <c r="Q75" s="81"/>
      <c r="R75" s="81"/>
      <c r="S75" s="81"/>
      <c r="T75" s="81"/>
      <c r="U75" s="81"/>
      <c r="V75" s="83"/>
      <c r="W75" s="59">
        <f t="shared" si="17"/>
        <v>0</v>
      </c>
      <c r="X75" s="59">
        <f t="shared" si="18"/>
        <v>0</v>
      </c>
      <c r="Y75" s="59">
        <f t="shared" si="3"/>
        <v>0</v>
      </c>
      <c r="Z75" s="67"/>
      <c r="AA75" s="67"/>
      <c r="AB75" s="67"/>
    </row>
    <row r="76" spans="1:28" ht="13.5" customHeight="1">
      <c r="A76" s="88" t="s">
        <v>63</v>
      </c>
      <c r="B76" s="78" t="s">
        <v>198</v>
      </c>
      <c r="C76" s="78" t="s">
        <v>199</v>
      </c>
      <c r="D76" s="79"/>
      <c r="F76" s="80"/>
      <c r="G76" s="81"/>
      <c r="H76" s="82" t="str">
        <f t="shared" si="20"/>
        <v/>
      </c>
      <c r="I76" s="82" t="str">
        <f>IF($D76="Achieved","A",IF($D76="Yes","Y",IF($D76="Maybe","M","")))</f>
        <v/>
      </c>
      <c r="J76" s="81"/>
      <c r="K76" s="81"/>
      <c r="L76" s="82" t="str">
        <f t="shared" si="21"/>
        <v/>
      </c>
      <c r="M76" s="82" t="str">
        <f>IF($D76="Achieved","A",IF($D76="Yes","Y",IF($D76="Maybe","M","")))</f>
        <v/>
      </c>
      <c r="N76" s="81"/>
      <c r="O76" s="81"/>
      <c r="P76" s="82" t="str">
        <f>IF($D76="Achieved","A",IF($D76="Yes","Y",IF($D76="Maybe","M","")))</f>
        <v/>
      </c>
      <c r="Q76" s="81"/>
      <c r="R76" s="81"/>
      <c r="S76" s="81"/>
      <c r="T76" s="81"/>
      <c r="U76" s="81"/>
      <c r="V76" s="83"/>
      <c r="W76" s="59">
        <f t="shared" si="17"/>
        <v>0</v>
      </c>
      <c r="X76" s="59">
        <f t="shared" si="18"/>
        <v>0</v>
      </c>
      <c r="Y76" s="59">
        <f t="shared" si="3"/>
        <v>0</v>
      </c>
      <c r="Z76" s="67"/>
      <c r="AA76" s="67"/>
      <c r="AB76" s="67"/>
    </row>
    <row r="77" spans="1:28" ht="13.5" customHeight="1">
      <c r="A77" s="88" t="s">
        <v>63</v>
      </c>
      <c r="B77" s="78" t="s">
        <v>200</v>
      </c>
      <c r="C77" s="78" t="s">
        <v>201</v>
      </c>
      <c r="D77" s="79"/>
      <c r="F77" s="80"/>
      <c r="G77" s="81"/>
      <c r="H77" s="82" t="str">
        <f t="shared" si="20"/>
        <v/>
      </c>
      <c r="I77" s="81"/>
      <c r="J77" s="81"/>
      <c r="K77" s="81"/>
      <c r="L77" s="81"/>
      <c r="M77" s="81"/>
      <c r="N77" s="81"/>
      <c r="O77" s="81"/>
      <c r="P77" s="81"/>
      <c r="Q77" s="81"/>
      <c r="R77" s="81"/>
      <c r="S77" s="81"/>
      <c r="T77" s="81"/>
      <c r="U77" s="81"/>
      <c r="V77" s="83"/>
      <c r="W77" s="59">
        <f t="shared" si="17"/>
        <v>0</v>
      </c>
      <c r="X77" s="59">
        <f t="shared" si="18"/>
        <v>0</v>
      </c>
      <c r="Y77" s="59">
        <f t="shared" si="3"/>
        <v>0</v>
      </c>
      <c r="Z77" s="67"/>
      <c r="AA77" s="67"/>
      <c r="AB77" s="67"/>
    </row>
    <row r="78" spans="1:28" ht="13.5" customHeight="1">
      <c r="A78" s="88" t="s">
        <v>63</v>
      </c>
      <c r="B78" s="78" t="s">
        <v>202</v>
      </c>
      <c r="C78" s="78" t="s">
        <v>203</v>
      </c>
      <c r="D78" s="79"/>
      <c r="F78" s="80"/>
      <c r="G78" s="81"/>
      <c r="H78" s="82" t="str">
        <f t="shared" si="20"/>
        <v/>
      </c>
      <c r="I78" s="81"/>
      <c r="J78" s="81"/>
      <c r="K78" s="81"/>
      <c r="L78" s="81"/>
      <c r="M78" s="81"/>
      <c r="N78" s="81"/>
      <c r="O78" s="81"/>
      <c r="P78" s="81"/>
      <c r="Q78" s="81"/>
      <c r="R78" s="81"/>
      <c r="S78" s="81"/>
      <c r="T78" s="81"/>
      <c r="U78" s="81"/>
      <c r="V78" s="83"/>
      <c r="W78" s="59">
        <f t="shared" si="17"/>
        <v>0</v>
      </c>
      <c r="X78" s="59">
        <f t="shared" si="18"/>
        <v>0</v>
      </c>
      <c r="Y78" s="59">
        <f t="shared" si="3"/>
        <v>0</v>
      </c>
      <c r="Z78" s="67"/>
      <c r="AA78" s="67"/>
      <c r="AB78" s="67"/>
    </row>
    <row r="79" spans="1:28" ht="13.5" customHeight="1">
      <c r="A79" s="88" t="s">
        <v>63</v>
      </c>
      <c r="B79" s="78" t="s">
        <v>204</v>
      </c>
      <c r="C79" s="78" t="s">
        <v>205</v>
      </c>
      <c r="D79" s="79"/>
      <c r="F79" s="80"/>
      <c r="G79" s="81"/>
      <c r="H79" s="82" t="str">
        <f t="shared" si="20"/>
        <v/>
      </c>
      <c r="I79" s="81"/>
      <c r="J79" s="81"/>
      <c r="K79" s="81"/>
      <c r="L79" s="82" t="str">
        <f t="shared" ref="L79:L81" si="22">IF($D79="Achieved","A",IF($D79="Yes","Y",IF($D79="Maybe","M","")))</f>
        <v/>
      </c>
      <c r="M79" s="81"/>
      <c r="N79" s="81"/>
      <c r="O79" s="81"/>
      <c r="P79" s="81"/>
      <c r="Q79" s="81"/>
      <c r="R79" s="81"/>
      <c r="S79" s="81"/>
      <c r="T79" s="81"/>
      <c r="U79" s="81"/>
      <c r="V79" s="83"/>
      <c r="W79" s="59">
        <f t="shared" si="17"/>
        <v>0</v>
      </c>
      <c r="X79" s="59">
        <f t="shared" si="18"/>
        <v>0</v>
      </c>
      <c r="Y79" s="59">
        <f t="shared" si="3"/>
        <v>0</v>
      </c>
      <c r="Z79" s="67"/>
      <c r="AA79" s="67"/>
      <c r="AB79" s="67"/>
    </row>
    <row r="80" spans="1:28" ht="15.75" customHeight="1">
      <c r="A80" s="88" t="s">
        <v>63</v>
      </c>
      <c r="B80" s="78" t="s">
        <v>204</v>
      </c>
      <c r="C80" s="78" t="s">
        <v>206</v>
      </c>
      <c r="D80" s="79"/>
      <c r="F80" s="80"/>
      <c r="G80" s="81"/>
      <c r="H80" s="82" t="str">
        <f t="shared" si="20"/>
        <v/>
      </c>
      <c r="I80" s="81"/>
      <c r="J80" s="81"/>
      <c r="K80" s="81"/>
      <c r="L80" s="82" t="str">
        <f t="shared" si="22"/>
        <v/>
      </c>
      <c r="M80" s="81"/>
      <c r="N80" s="81"/>
      <c r="O80" s="81"/>
      <c r="P80" s="81"/>
      <c r="Q80" s="81"/>
      <c r="R80" s="81"/>
      <c r="S80" s="81"/>
      <c r="T80" s="81"/>
      <c r="U80" s="81"/>
      <c r="V80" s="83"/>
      <c r="W80" s="59">
        <f t="shared" si="17"/>
        <v>0</v>
      </c>
      <c r="X80" s="59">
        <f t="shared" si="18"/>
        <v>0</v>
      </c>
      <c r="Y80" s="59">
        <f t="shared" si="3"/>
        <v>0</v>
      </c>
      <c r="Z80" s="67"/>
      <c r="AA80" s="67"/>
      <c r="AB80" s="67"/>
    </row>
    <row r="81" spans="1:28" ht="15.75" customHeight="1">
      <c r="A81" s="88" t="s">
        <v>63</v>
      </c>
      <c r="B81" s="78" t="s">
        <v>207</v>
      </c>
      <c r="C81" s="78" t="s">
        <v>208</v>
      </c>
      <c r="D81" s="79"/>
      <c r="F81" s="80"/>
      <c r="G81" s="81"/>
      <c r="H81" s="82" t="str">
        <f t="shared" si="20"/>
        <v/>
      </c>
      <c r="I81" s="81"/>
      <c r="J81" s="81"/>
      <c r="K81" s="81"/>
      <c r="L81" s="82" t="str">
        <f t="shared" si="22"/>
        <v/>
      </c>
      <c r="M81" s="81"/>
      <c r="N81" s="81"/>
      <c r="O81" s="81"/>
      <c r="P81" s="81"/>
      <c r="Q81" s="81"/>
      <c r="R81" s="81"/>
      <c r="S81" s="81"/>
      <c r="T81" s="81"/>
      <c r="U81" s="81"/>
      <c r="V81" s="83"/>
      <c r="W81" s="59">
        <f t="shared" si="17"/>
        <v>0</v>
      </c>
      <c r="X81" s="59">
        <f t="shared" si="18"/>
        <v>0</v>
      </c>
      <c r="Y81" s="59">
        <f t="shared" si="3"/>
        <v>0</v>
      </c>
      <c r="Z81" s="67"/>
      <c r="AA81" s="67"/>
      <c r="AB81" s="67"/>
    </row>
    <row r="82" spans="1:28" ht="15.75" customHeight="1">
      <c r="A82" s="88" t="s">
        <v>63</v>
      </c>
      <c r="B82" s="78" t="s">
        <v>209</v>
      </c>
      <c r="C82" s="78" t="s">
        <v>210</v>
      </c>
      <c r="D82" s="79"/>
      <c r="F82" s="80"/>
      <c r="G82" s="81"/>
      <c r="H82" s="82" t="str">
        <f t="shared" si="20"/>
        <v/>
      </c>
      <c r="I82" s="81"/>
      <c r="J82" s="81"/>
      <c r="K82" s="81"/>
      <c r="L82" s="81"/>
      <c r="M82" s="81"/>
      <c r="N82" s="81"/>
      <c r="O82" s="81"/>
      <c r="P82" s="81"/>
      <c r="Q82" s="81"/>
      <c r="R82" s="81"/>
      <c r="S82" s="81"/>
      <c r="T82" s="81"/>
      <c r="U82" s="81"/>
      <c r="V82" s="83"/>
      <c r="W82" s="59">
        <f t="shared" si="17"/>
        <v>0</v>
      </c>
      <c r="X82" s="59">
        <f t="shared" si="18"/>
        <v>0</v>
      </c>
      <c r="Y82" s="59">
        <f t="shared" si="3"/>
        <v>0</v>
      </c>
      <c r="Z82" s="67"/>
      <c r="AA82" s="67"/>
      <c r="AB82" s="67"/>
    </row>
    <row r="83" spans="1:28" ht="13.5" customHeight="1">
      <c r="A83" s="88" t="s">
        <v>63</v>
      </c>
      <c r="B83" s="78" t="s">
        <v>211</v>
      </c>
      <c r="C83" s="78" t="s">
        <v>212</v>
      </c>
      <c r="D83" s="79"/>
      <c r="F83" s="21"/>
      <c r="G83" s="1"/>
      <c r="H83" s="1"/>
      <c r="I83" s="1"/>
      <c r="J83" s="1"/>
      <c r="K83" s="1"/>
      <c r="L83" s="1"/>
      <c r="M83" s="1"/>
      <c r="N83" s="1"/>
      <c r="O83" s="1"/>
      <c r="P83" s="1"/>
      <c r="Q83" s="1"/>
      <c r="R83" s="1"/>
      <c r="S83" s="1"/>
      <c r="T83" s="1"/>
      <c r="U83" s="1"/>
      <c r="V83" s="22"/>
      <c r="W83" s="59">
        <f t="shared" si="17"/>
        <v>0</v>
      </c>
      <c r="X83" s="59">
        <f t="shared" si="18"/>
        <v>0</v>
      </c>
      <c r="Y83" s="59">
        <f t="shared" si="3"/>
        <v>0</v>
      </c>
      <c r="Z83" s="67"/>
      <c r="AA83" s="67"/>
      <c r="AB83" s="67"/>
    </row>
    <row r="84" spans="1:28" ht="13.5" customHeight="1">
      <c r="A84" s="88" t="s">
        <v>63</v>
      </c>
      <c r="B84" s="78" t="s">
        <v>211</v>
      </c>
      <c r="C84" s="78" t="s">
        <v>213</v>
      </c>
      <c r="D84" s="79"/>
      <c r="F84" s="21"/>
      <c r="G84" s="1"/>
      <c r="H84" s="1"/>
      <c r="I84" s="1"/>
      <c r="J84" s="1"/>
      <c r="K84" s="1"/>
      <c r="L84" s="1"/>
      <c r="M84" s="1"/>
      <c r="N84" s="1"/>
      <c r="O84" s="1"/>
      <c r="P84" s="1"/>
      <c r="Q84" s="1"/>
      <c r="R84" s="1"/>
      <c r="S84" s="1"/>
      <c r="T84" s="1"/>
      <c r="U84" s="1"/>
      <c r="V84" s="22"/>
      <c r="W84" s="59">
        <f t="shared" si="17"/>
        <v>0</v>
      </c>
      <c r="X84" s="59">
        <f t="shared" si="18"/>
        <v>0</v>
      </c>
      <c r="Y84" s="59">
        <f t="shared" si="3"/>
        <v>0</v>
      </c>
      <c r="Z84" s="67"/>
      <c r="AA84" s="67"/>
      <c r="AB84" s="67"/>
    </row>
    <row r="85" spans="1:28" ht="13.5" customHeight="1">
      <c r="A85" s="88" t="s">
        <v>63</v>
      </c>
      <c r="B85" s="78" t="s">
        <v>214</v>
      </c>
      <c r="C85" s="78" t="s">
        <v>215</v>
      </c>
      <c r="D85" s="79"/>
      <c r="F85" s="80"/>
      <c r="G85" s="81"/>
      <c r="H85" s="82" t="str">
        <f t="shared" ref="H85:H87" si="23">IF($D85="Achieved","A",IF($D85="Yes","Y",IF($D85="Maybe","M","")))</f>
        <v/>
      </c>
      <c r="I85" s="81"/>
      <c r="J85" s="81"/>
      <c r="K85" s="81"/>
      <c r="L85" s="81"/>
      <c r="M85" s="81"/>
      <c r="N85" s="81"/>
      <c r="O85" s="82" t="str">
        <f t="shared" ref="O85:O86" si="24">IF($D85="Achieved","A",IF($D85="Yes","Y",IF($D85="Maybe","M","")))</f>
        <v/>
      </c>
      <c r="P85" s="81"/>
      <c r="Q85" s="81"/>
      <c r="R85" s="81"/>
      <c r="S85" s="81"/>
      <c r="T85" s="81"/>
      <c r="U85" s="81"/>
      <c r="V85" s="83"/>
      <c r="W85" s="59">
        <f t="shared" si="17"/>
        <v>0</v>
      </c>
      <c r="X85" s="59">
        <f t="shared" si="18"/>
        <v>0</v>
      </c>
      <c r="Y85" s="59">
        <f t="shared" si="3"/>
        <v>0</v>
      </c>
      <c r="Z85" s="67"/>
      <c r="AA85" s="67"/>
      <c r="AB85" s="67"/>
    </row>
    <row r="86" spans="1:28" ht="13.5" customHeight="1">
      <c r="A86" s="88" t="s">
        <v>63</v>
      </c>
      <c r="B86" s="78" t="s">
        <v>214</v>
      </c>
      <c r="C86" s="78" t="s">
        <v>216</v>
      </c>
      <c r="D86" s="79"/>
      <c r="F86" s="80"/>
      <c r="G86" s="81"/>
      <c r="H86" s="82" t="str">
        <f t="shared" si="23"/>
        <v/>
      </c>
      <c r="I86" s="81"/>
      <c r="J86" s="81"/>
      <c r="K86" s="81"/>
      <c r="L86" s="81"/>
      <c r="M86" s="81"/>
      <c r="N86" s="81"/>
      <c r="O86" s="82" t="str">
        <f t="shared" si="24"/>
        <v/>
      </c>
      <c r="P86" s="81"/>
      <c r="Q86" s="81"/>
      <c r="R86" s="81"/>
      <c r="S86" s="81"/>
      <c r="T86" s="81"/>
      <c r="U86" s="81"/>
      <c r="V86" s="83"/>
      <c r="W86" s="59">
        <f t="shared" si="17"/>
        <v>0</v>
      </c>
      <c r="X86" s="59">
        <f t="shared" si="18"/>
        <v>0</v>
      </c>
      <c r="Y86" s="59">
        <f t="shared" si="3"/>
        <v>0</v>
      </c>
      <c r="Z86" s="67"/>
      <c r="AA86" s="67"/>
      <c r="AB86" s="67"/>
    </row>
    <row r="87" spans="1:28" ht="13.5" customHeight="1">
      <c r="A87" s="89" t="s">
        <v>64</v>
      </c>
      <c r="B87" s="78" t="s">
        <v>217</v>
      </c>
      <c r="C87" s="78" t="s">
        <v>218</v>
      </c>
      <c r="D87" s="79"/>
      <c r="F87" s="80"/>
      <c r="G87" s="81"/>
      <c r="H87" s="82" t="str">
        <f t="shared" si="23"/>
        <v/>
      </c>
      <c r="I87" s="81"/>
      <c r="J87" s="81"/>
      <c r="K87" s="81"/>
      <c r="L87" s="81"/>
      <c r="M87" s="81"/>
      <c r="N87" s="81"/>
      <c r="O87" s="81"/>
      <c r="P87" s="82" t="str">
        <f>IF($D87="Achieved","A",IF($D87="Yes","Y",IF($D87="Maybe","M","")))</f>
        <v/>
      </c>
      <c r="Q87" s="81"/>
      <c r="R87" s="81"/>
      <c r="S87" s="81"/>
      <c r="T87" s="81"/>
      <c r="U87" s="81"/>
      <c r="V87" s="83"/>
      <c r="W87" s="59">
        <f t="shared" si="17"/>
        <v>0</v>
      </c>
      <c r="X87" s="59">
        <f t="shared" si="18"/>
        <v>0</v>
      </c>
      <c r="Y87" s="59">
        <f t="shared" si="3"/>
        <v>0</v>
      </c>
      <c r="Z87" s="67"/>
      <c r="AA87" s="67"/>
      <c r="AB87" s="67"/>
    </row>
    <row r="88" spans="1:28" ht="13.5" customHeight="1">
      <c r="A88" s="89" t="s">
        <v>64</v>
      </c>
      <c r="B88" s="78" t="s">
        <v>219</v>
      </c>
      <c r="C88" s="78" t="s">
        <v>220</v>
      </c>
      <c r="D88" s="79"/>
      <c r="F88" s="21"/>
      <c r="G88" s="1"/>
      <c r="H88" s="1"/>
      <c r="I88" s="1"/>
      <c r="J88" s="1"/>
      <c r="K88" s="1"/>
      <c r="L88" s="1"/>
      <c r="M88" s="1"/>
      <c r="N88" s="1"/>
      <c r="O88" s="1"/>
      <c r="P88" s="1"/>
      <c r="Q88" s="1"/>
      <c r="R88" s="1"/>
      <c r="S88" s="1"/>
      <c r="T88" s="1"/>
      <c r="U88" s="1"/>
      <c r="V88" s="22"/>
      <c r="W88" s="59">
        <f t="shared" si="17"/>
        <v>0</v>
      </c>
      <c r="X88" s="59">
        <f t="shared" si="18"/>
        <v>0</v>
      </c>
      <c r="Y88" s="59">
        <f t="shared" si="3"/>
        <v>0</v>
      </c>
      <c r="Z88" s="67"/>
      <c r="AA88" s="67"/>
      <c r="AB88" s="67"/>
    </row>
    <row r="89" spans="1:28" ht="15.75" customHeight="1">
      <c r="A89" s="89" t="s">
        <v>64</v>
      </c>
      <c r="B89" s="78" t="s">
        <v>219</v>
      </c>
      <c r="C89" s="78" t="s">
        <v>221</v>
      </c>
      <c r="D89" s="79"/>
      <c r="F89" s="21"/>
      <c r="G89" s="1"/>
      <c r="H89" s="1"/>
      <c r="I89" s="1"/>
      <c r="J89" s="1"/>
      <c r="K89" s="1"/>
      <c r="L89" s="1"/>
      <c r="M89" s="1"/>
      <c r="N89" s="1"/>
      <c r="O89" s="1"/>
      <c r="P89" s="1"/>
      <c r="Q89" s="1"/>
      <c r="R89" s="1"/>
      <c r="S89" s="1"/>
      <c r="T89" s="1"/>
      <c r="U89" s="1"/>
      <c r="V89" s="22"/>
      <c r="W89" s="59">
        <f t="shared" si="17"/>
        <v>0</v>
      </c>
      <c r="X89" s="59">
        <f t="shared" si="18"/>
        <v>0</v>
      </c>
      <c r="Y89" s="59">
        <f t="shared" si="3"/>
        <v>0</v>
      </c>
      <c r="Z89" s="67"/>
      <c r="AA89" s="67"/>
      <c r="AB89" s="67"/>
    </row>
    <row r="90" spans="1:28" ht="13.5" customHeight="1">
      <c r="A90" s="89" t="s">
        <v>64</v>
      </c>
      <c r="B90" s="78" t="s">
        <v>219</v>
      </c>
      <c r="C90" s="78" t="s">
        <v>222</v>
      </c>
      <c r="D90" s="79"/>
      <c r="F90" s="21"/>
      <c r="G90" s="1"/>
      <c r="H90" s="1"/>
      <c r="I90" s="1"/>
      <c r="J90" s="1"/>
      <c r="K90" s="1"/>
      <c r="L90" s="1"/>
      <c r="M90" s="1"/>
      <c r="N90" s="1"/>
      <c r="O90" s="1"/>
      <c r="P90" s="1"/>
      <c r="Q90" s="1"/>
      <c r="R90" s="1"/>
      <c r="S90" s="1"/>
      <c r="T90" s="1"/>
      <c r="U90" s="1"/>
      <c r="V90" s="22"/>
      <c r="W90" s="59">
        <f t="shared" si="17"/>
        <v>0</v>
      </c>
      <c r="X90" s="59">
        <f t="shared" si="18"/>
        <v>0</v>
      </c>
      <c r="Y90" s="59">
        <f t="shared" si="3"/>
        <v>0</v>
      </c>
      <c r="Z90" s="67"/>
      <c r="AA90" s="67"/>
      <c r="AB90" s="67"/>
    </row>
    <row r="91" spans="1:28" ht="15.75" customHeight="1">
      <c r="A91" s="89" t="s">
        <v>64</v>
      </c>
      <c r="B91" s="78" t="s">
        <v>219</v>
      </c>
      <c r="C91" s="78" t="s">
        <v>223</v>
      </c>
      <c r="D91" s="79"/>
      <c r="F91" s="21"/>
      <c r="G91" s="1"/>
      <c r="H91" s="1"/>
      <c r="I91" s="1"/>
      <c r="J91" s="1"/>
      <c r="K91" s="1"/>
      <c r="L91" s="1"/>
      <c r="M91" s="1"/>
      <c r="N91" s="1"/>
      <c r="O91" s="1"/>
      <c r="P91" s="1"/>
      <c r="Q91" s="1"/>
      <c r="R91" s="1"/>
      <c r="S91" s="1"/>
      <c r="T91" s="1"/>
      <c r="U91" s="1"/>
      <c r="V91" s="22"/>
      <c r="W91" s="59">
        <f t="shared" si="17"/>
        <v>0</v>
      </c>
      <c r="X91" s="59">
        <f t="shared" si="18"/>
        <v>0</v>
      </c>
      <c r="Y91" s="59">
        <f t="shared" si="3"/>
        <v>0</v>
      </c>
      <c r="Z91" s="67"/>
      <c r="AA91" s="67"/>
      <c r="AB91" s="67"/>
    </row>
    <row r="92" spans="1:28" ht="13.5" customHeight="1">
      <c r="A92" s="89" t="s">
        <v>64</v>
      </c>
      <c r="B92" s="78" t="s">
        <v>219</v>
      </c>
      <c r="C92" s="78" t="s">
        <v>224</v>
      </c>
      <c r="D92" s="79"/>
      <c r="F92" s="21"/>
      <c r="G92" s="1"/>
      <c r="H92" s="1"/>
      <c r="I92" s="1"/>
      <c r="J92" s="1"/>
      <c r="K92" s="1"/>
      <c r="L92" s="1"/>
      <c r="M92" s="1"/>
      <c r="N92" s="1"/>
      <c r="O92" s="1"/>
      <c r="P92" s="1"/>
      <c r="Q92" s="1"/>
      <c r="R92" s="1"/>
      <c r="S92" s="1"/>
      <c r="T92" s="1"/>
      <c r="U92" s="1"/>
      <c r="V92" s="22"/>
      <c r="W92" s="59">
        <f t="shared" si="17"/>
        <v>0</v>
      </c>
      <c r="X92" s="59">
        <f t="shared" si="18"/>
        <v>0</v>
      </c>
      <c r="Y92" s="59">
        <f t="shared" si="3"/>
        <v>0</v>
      </c>
      <c r="Z92" s="67"/>
      <c r="AA92" s="67"/>
      <c r="AB92" s="67"/>
    </row>
    <row r="93" spans="1:28" ht="15.75" customHeight="1">
      <c r="A93" s="89" t="s">
        <v>64</v>
      </c>
      <c r="B93" s="78" t="s">
        <v>225</v>
      </c>
      <c r="C93" s="78" t="s">
        <v>226</v>
      </c>
      <c r="D93" s="79"/>
      <c r="F93" s="80"/>
      <c r="G93" s="81"/>
      <c r="H93" s="82" t="str">
        <f t="shared" ref="H93:H105" si="25">IF($D93="Achieved","A",IF($D93="Yes","Y",IF($D93="Maybe","M","")))</f>
        <v/>
      </c>
      <c r="I93" s="81"/>
      <c r="J93" s="81"/>
      <c r="K93" s="81"/>
      <c r="L93" s="81"/>
      <c r="M93" s="81"/>
      <c r="N93" s="81"/>
      <c r="O93" s="81"/>
      <c r="P93" s="81"/>
      <c r="Q93" s="81"/>
      <c r="R93" s="81"/>
      <c r="S93" s="81"/>
      <c r="T93" s="81"/>
      <c r="U93" s="81"/>
      <c r="V93" s="83"/>
      <c r="W93" s="59">
        <f t="shared" si="17"/>
        <v>0</v>
      </c>
      <c r="X93" s="59">
        <f t="shared" si="18"/>
        <v>0</v>
      </c>
      <c r="Y93" s="59">
        <f t="shared" si="3"/>
        <v>0</v>
      </c>
      <c r="Z93" s="67"/>
      <c r="AA93" s="67"/>
      <c r="AB93" s="67"/>
    </row>
    <row r="94" spans="1:28" ht="15.75" customHeight="1">
      <c r="A94" s="89" t="s">
        <v>64</v>
      </c>
      <c r="B94" s="78" t="s">
        <v>225</v>
      </c>
      <c r="C94" s="78" t="s">
        <v>227</v>
      </c>
      <c r="D94" s="79"/>
      <c r="F94" s="80"/>
      <c r="G94" s="81"/>
      <c r="H94" s="82" t="str">
        <f t="shared" si="25"/>
        <v/>
      </c>
      <c r="I94" s="81"/>
      <c r="J94" s="81"/>
      <c r="K94" s="81"/>
      <c r="L94" s="81"/>
      <c r="M94" s="81"/>
      <c r="N94" s="81"/>
      <c r="O94" s="81"/>
      <c r="P94" s="81"/>
      <c r="Q94" s="81"/>
      <c r="R94" s="81"/>
      <c r="S94" s="81"/>
      <c r="T94" s="81"/>
      <c r="U94" s="81"/>
      <c r="V94" s="83"/>
      <c r="W94" s="59">
        <f t="shared" si="17"/>
        <v>0</v>
      </c>
      <c r="X94" s="59">
        <f t="shared" si="18"/>
        <v>0</v>
      </c>
      <c r="Y94" s="59">
        <f t="shared" si="3"/>
        <v>0</v>
      </c>
      <c r="Z94" s="67"/>
      <c r="AA94" s="67"/>
      <c r="AB94" s="67"/>
    </row>
    <row r="95" spans="1:28" ht="15.75" customHeight="1">
      <c r="A95" s="89" t="s">
        <v>64</v>
      </c>
      <c r="B95" s="78" t="s">
        <v>225</v>
      </c>
      <c r="C95" s="78" t="s">
        <v>228</v>
      </c>
      <c r="D95" s="79"/>
      <c r="F95" s="80"/>
      <c r="G95" s="81"/>
      <c r="H95" s="82" t="str">
        <f t="shared" si="25"/>
        <v/>
      </c>
      <c r="I95" s="81"/>
      <c r="J95" s="81"/>
      <c r="K95" s="81"/>
      <c r="L95" s="81"/>
      <c r="M95" s="81"/>
      <c r="N95" s="81"/>
      <c r="O95" s="81"/>
      <c r="P95" s="81"/>
      <c r="Q95" s="81"/>
      <c r="R95" s="81"/>
      <c r="S95" s="81"/>
      <c r="T95" s="81"/>
      <c r="U95" s="81"/>
      <c r="V95" s="83"/>
      <c r="W95" s="59">
        <f t="shared" si="17"/>
        <v>0</v>
      </c>
      <c r="X95" s="59">
        <f t="shared" si="18"/>
        <v>0</v>
      </c>
      <c r="Y95" s="59">
        <f t="shared" si="3"/>
        <v>0</v>
      </c>
      <c r="Z95" s="67"/>
      <c r="AA95" s="67"/>
      <c r="AB95" s="67"/>
    </row>
    <row r="96" spans="1:28" ht="13.5" customHeight="1">
      <c r="A96" s="89" t="s">
        <v>64</v>
      </c>
      <c r="B96" s="78" t="s">
        <v>229</v>
      </c>
      <c r="C96" s="78" t="s">
        <v>230</v>
      </c>
      <c r="D96" s="79"/>
      <c r="F96" s="80"/>
      <c r="G96" s="81"/>
      <c r="H96" s="82" t="str">
        <f t="shared" si="25"/>
        <v/>
      </c>
      <c r="I96" s="81"/>
      <c r="J96" s="81"/>
      <c r="K96" s="81"/>
      <c r="L96" s="81"/>
      <c r="M96" s="81"/>
      <c r="N96" s="81"/>
      <c r="O96" s="81"/>
      <c r="P96" s="82" t="str">
        <f t="shared" ref="P96:P99" si="26">IF($D96="Achieved","A",IF($D96="Yes","Y",IF($D96="Maybe","M","")))</f>
        <v/>
      </c>
      <c r="Q96" s="81"/>
      <c r="R96" s="81"/>
      <c r="S96" s="81"/>
      <c r="T96" s="81"/>
      <c r="U96" s="81"/>
      <c r="V96" s="83"/>
      <c r="W96" s="59">
        <f t="shared" si="17"/>
        <v>0</v>
      </c>
      <c r="X96" s="59">
        <f t="shared" si="18"/>
        <v>0</v>
      </c>
      <c r="Y96" s="59">
        <f t="shared" si="3"/>
        <v>0</v>
      </c>
      <c r="Z96" s="67"/>
      <c r="AA96" s="67"/>
      <c r="AB96" s="67"/>
    </row>
    <row r="97" spans="1:28" ht="13.5" customHeight="1">
      <c r="A97" s="89" t="s">
        <v>64</v>
      </c>
      <c r="B97" s="78" t="s">
        <v>229</v>
      </c>
      <c r="C97" s="78" t="s">
        <v>231</v>
      </c>
      <c r="D97" s="79"/>
      <c r="F97" s="80"/>
      <c r="G97" s="81"/>
      <c r="H97" s="84" t="str">
        <f t="shared" si="25"/>
        <v/>
      </c>
      <c r="I97" s="81"/>
      <c r="J97" s="81"/>
      <c r="K97" s="81"/>
      <c r="L97" s="81"/>
      <c r="M97" s="81"/>
      <c r="N97" s="81"/>
      <c r="O97" s="81"/>
      <c r="P97" s="82" t="str">
        <f t="shared" si="26"/>
        <v/>
      </c>
      <c r="Q97" s="81"/>
      <c r="R97" s="81"/>
      <c r="S97" s="81"/>
      <c r="T97" s="81"/>
      <c r="U97" s="81"/>
      <c r="V97" s="83"/>
      <c r="W97" s="59">
        <f t="shared" si="17"/>
        <v>0</v>
      </c>
      <c r="X97" s="59">
        <f t="shared" si="18"/>
        <v>0</v>
      </c>
      <c r="Y97" s="59">
        <f t="shared" si="3"/>
        <v>0</v>
      </c>
      <c r="Z97" s="67"/>
      <c r="AA97" s="67"/>
      <c r="AB97" s="67"/>
    </row>
    <row r="98" spans="1:28" ht="13.5" customHeight="1">
      <c r="A98" s="89" t="s">
        <v>64</v>
      </c>
      <c r="B98" s="78" t="s">
        <v>232</v>
      </c>
      <c r="C98" s="78" t="s">
        <v>233</v>
      </c>
      <c r="D98" s="79"/>
      <c r="F98" s="80"/>
      <c r="G98" s="81"/>
      <c r="H98" s="82" t="str">
        <f t="shared" si="25"/>
        <v/>
      </c>
      <c r="I98" s="81"/>
      <c r="J98" s="81"/>
      <c r="K98" s="81"/>
      <c r="L98" s="81"/>
      <c r="M98" s="81"/>
      <c r="N98" s="81"/>
      <c r="O98" s="81"/>
      <c r="P98" s="84" t="str">
        <f t="shared" si="26"/>
        <v/>
      </c>
      <c r="Q98" s="81"/>
      <c r="R98" s="81"/>
      <c r="S98" s="81"/>
      <c r="T98" s="81"/>
      <c r="U98" s="81"/>
      <c r="V98" s="83"/>
      <c r="W98" s="59">
        <f t="shared" si="17"/>
        <v>0</v>
      </c>
      <c r="X98" s="59">
        <f t="shared" si="18"/>
        <v>0</v>
      </c>
      <c r="Y98" s="59">
        <f t="shared" si="3"/>
        <v>0</v>
      </c>
      <c r="Z98" s="67"/>
      <c r="AA98" s="67"/>
      <c r="AB98" s="67"/>
    </row>
    <row r="99" spans="1:28" ht="13.5" customHeight="1">
      <c r="A99" s="89" t="s">
        <v>64</v>
      </c>
      <c r="B99" s="78" t="s">
        <v>232</v>
      </c>
      <c r="C99" s="78" t="s">
        <v>234</v>
      </c>
      <c r="D99" s="79"/>
      <c r="F99" s="80"/>
      <c r="G99" s="81"/>
      <c r="H99" s="82" t="str">
        <f t="shared" si="25"/>
        <v/>
      </c>
      <c r="I99" s="81"/>
      <c r="J99" s="81"/>
      <c r="K99" s="81"/>
      <c r="L99" s="81"/>
      <c r="M99" s="81"/>
      <c r="N99" s="81"/>
      <c r="O99" s="81"/>
      <c r="P99" s="82" t="str">
        <f t="shared" si="26"/>
        <v/>
      </c>
      <c r="Q99" s="81"/>
      <c r="R99" s="81"/>
      <c r="S99" s="81"/>
      <c r="T99" s="81"/>
      <c r="U99" s="81"/>
      <c r="V99" s="83"/>
      <c r="W99" s="59">
        <f t="shared" si="17"/>
        <v>0</v>
      </c>
      <c r="X99" s="59">
        <f t="shared" si="18"/>
        <v>0</v>
      </c>
      <c r="Y99" s="59">
        <f t="shared" si="3"/>
        <v>0</v>
      </c>
      <c r="Z99" s="67"/>
      <c r="AA99" s="67"/>
      <c r="AB99" s="67"/>
    </row>
    <row r="100" spans="1:28" ht="15.75" customHeight="1">
      <c r="A100" s="89" t="s">
        <v>64</v>
      </c>
      <c r="B100" s="78" t="s">
        <v>235</v>
      </c>
      <c r="C100" s="78" t="s">
        <v>236</v>
      </c>
      <c r="D100" s="79"/>
      <c r="F100" s="80"/>
      <c r="G100" s="81"/>
      <c r="H100" s="82" t="str">
        <f t="shared" si="25"/>
        <v/>
      </c>
      <c r="I100" s="81"/>
      <c r="J100" s="81"/>
      <c r="K100" s="81"/>
      <c r="L100" s="81"/>
      <c r="M100" s="81"/>
      <c r="N100" s="81"/>
      <c r="O100" s="81"/>
      <c r="P100" s="81"/>
      <c r="Q100" s="81"/>
      <c r="R100" s="81"/>
      <c r="S100" s="81"/>
      <c r="T100" s="81"/>
      <c r="U100" s="81"/>
      <c r="V100" s="83"/>
      <c r="W100" s="59">
        <f t="shared" si="17"/>
        <v>0</v>
      </c>
      <c r="X100" s="59">
        <f t="shared" si="18"/>
        <v>0</v>
      </c>
      <c r="Y100" s="59">
        <f t="shared" si="3"/>
        <v>0</v>
      </c>
      <c r="Z100" s="67"/>
      <c r="AA100" s="67"/>
      <c r="AB100" s="67"/>
    </row>
    <row r="101" spans="1:28" ht="13.5" customHeight="1">
      <c r="A101" s="89" t="s">
        <v>64</v>
      </c>
      <c r="B101" s="78" t="s">
        <v>237</v>
      </c>
      <c r="C101" s="78" t="s">
        <v>238</v>
      </c>
      <c r="D101" s="79"/>
      <c r="F101" s="80"/>
      <c r="G101" s="81"/>
      <c r="H101" s="82" t="str">
        <f t="shared" si="25"/>
        <v/>
      </c>
      <c r="I101" s="81"/>
      <c r="J101" s="81"/>
      <c r="K101" s="81"/>
      <c r="L101" s="81"/>
      <c r="M101" s="81"/>
      <c r="N101" s="81"/>
      <c r="O101" s="81"/>
      <c r="P101" s="81"/>
      <c r="Q101" s="81"/>
      <c r="R101" s="81"/>
      <c r="S101" s="81"/>
      <c r="T101" s="81"/>
      <c r="U101" s="81"/>
      <c r="V101" s="83"/>
      <c r="W101" s="59">
        <f t="shared" si="17"/>
        <v>0</v>
      </c>
      <c r="X101" s="59">
        <f t="shared" si="18"/>
        <v>0</v>
      </c>
      <c r="Y101" s="59">
        <f t="shared" si="3"/>
        <v>0</v>
      </c>
      <c r="Z101" s="67"/>
      <c r="AA101" s="67"/>
      <c r="AB101" s="67"/>
    </row>
    <row r="102" spans="1:28" ht="13.5" customHeight="1">
      <c r="A102" s="89" t="s">
        <v>64</v>
      </c>
      <c r="B102" s="78" t="s">
        <v>239</v>
      </c>
      <c r="C102" s="78" t="s">
        <v>240</v>
      </c>
      <c r="D102" s="79"/>
      <c r="F102" s="80"/>
      <c r="G102" s="81"/>
      <c r="H102" s="86" t="str">
        <f t="shared" si="25"/>
        <v/>
      </c>
      <c r="I102" s="81"/>
      <c r="J102" s="81"/>
      <c r="K102" s="81"/>
      <c r="L102" s="81"/>
      <c r="M102" s="81"/>
      <c r="N102" s="81"/>
      <c r="O102" s="81"/>
      <c r="P102" s="82" t="str">
        <f t="shared" ref="P102:P103" si="27">IF($D102="Achieved","A",IF($D102="Yes","Y",IF($D102="Maybe","M","")))</f>
        <v/>
      </c>
      <c r="Q102" s="81"/>
      <c r="R102" s="81"/>
      <c r="S102" s="81"/>
      <c r="T102" s="81"/>
      <c r="U102" s="81"/>
      <c r="V102" s="83"/>
      <c r="W102" s="59">
        <f t="shared" si="17"/>
        <v>0</v>
      </c>
      <c r="X102" s="59">
        <f t="shared" si="18"/>
        <v>0</v>
      </c>
      <c r="Y102" s="59">
        <f t="shared" si="3"/>
        <v>0</v>
      </c>
      <c r="Z102" s="67"/>
      <c r="AA102" s="67"/>
      <c r="AB102" s="67"/>
    </row>
    <row r="103" spans="1:28" ht="15.75" customHeight="1">
      <c r="A103" s="89" t="s">
        <v>64</v>
      </c>
      <c r="B103" s="78" t="s">
        <v>239</v>
      </c>
      <c r="C103" s="78" t="s">
        <v>241</v>
      </c>
      <c r="D103" s="79"/>
      <c r="F103" s="80"/>
      <c r="G103" s="81"/>
      <c r="H103" s="82" t="str">
        <f t="shared" si="25"/>
        <v/>
      </c>
      <c r="I103" s="81"/>
      <c r="J103" s="81"/>
      <c r="K103" s="81"/>
      <c r="L103" s="81"/>
      <c r="M103" s="81"/>
      <c r="N103" s="81"/>
      <c r="O103" s="81"/>
      <c r="P103" s="82" t="str">
        <f t="shared" si="27"/>
        <v/>
      </c>
      <c r="Q103" s="81"/>
      <c r="R103" s="81"/>
      <c r="S103" s="81"/>
      <c r="T103" s="81"/>
      <c r="U103" s="81"/>
      <c r="V103" s="83"/>
      <c r="W103" s="59">
        <f t="shared" si="17"/>
        <v>0</v>
      </c>
      <c r="X103" s="59">
        <f t="shared" si="18"/>
        <v>0</v>
      </c>
      <c r="Y103" s="59">
        <f t="shared" si="3"/>
        <v>0</v>
      </c>
      <c r="Z103" s="67"/>
      <c r="AA103" s="67"/>
      <c r="AB103" s="67"/>
    </row>
    <row r="104" spans="1:28" ht="15.75" customHeight="1">
      <c r="A104" s="89" t="s">
        <v>64</v>
      </c>
      <c r="B104" s="78" t="s">
        <v>242</v>
      </c>
      <c r="C104" s="78" t="s">
        <v>243</v>
      </c>
      <c r="D104" s="79"/>
      <c r="F104" s="80"/>
      <c r="G104" s="81"/>
      <c r="H104" s="82" t="str">
        <f t="shared" si="25"/>
        <v/>
      </c>
      <c r="I104" s="81"/>
      <c r="J104" s="81"/>
      <c r="K104" s="81"/>
      <c r="L104" s="81"/>
      <c r="M104" s="81"/>
      <c r="N104" s="81"/>
      <c r="O104" s="81"/>
      <c r="P104" s="81"/>
      <c r="Q104" s="81"/>
      <c r="R104" s="81"/>
      <c r="S104" s="81"/>
      <c r="T104" s="81"/>
      <c r="U104" s="81"/>
      <c r="V104" s="83"/>
      <c r="W104" s="59">
        <f t="shared" si="17"/>
        <v>0</v>
      </c>
      <c r="X104" s="59">
        <f t="shared" si="18"/>
        <v>0</v>
      </c>
      <c r="Y104" s="59">
        <f t="shared" si="3"/>
        <v>0</v>
      </c>
      <c r="Z104" s="67"/>
      <c r="AA104" s="67"/>
      <c r="AB104" s="67"/>
    </row>
    <row r="105" spans="1:28" ht="15.75" customHeight="1">
      <c r="A105" s="89" t="s">
        <v>64</v>
      </c>
      <c r="B105" s="78" t="s">
        <v>244</v>
      </c>
      <c r="C105" s="78" t="s">
        <v>245</v>
      </c>
      <c r="D105" s="79"/>
      <c r="F105" s="80"/>
      <c r="G105" s="81"/>
      <c r="H105" s="82" t="str">
        <f t="shared" si="25"/>
        <v/>
      </c>
      <c r="I105" s="81"/>
      <c r="J105" s="81"/>
      <c r="K105" s="81"/>
      <c r="L105" s="81"/>
      <c r="M105" s="81"/>
      <c r="N105" s="81"/>
      <c r="O105" s="81"/>
      <c r="P105" s="81"/>
      <c r="Q105" s="81"/>
      <c r="R105" s="81"/>
      <c r="S105" s="81"/>
      <c r="T105" s="81"/>
      <c r="U105" s="81"/>
      <c r="V105" s="83"/>
      <c r="W105" s="59">
        <f t="shared" si="17"/>
        <v>0</v>
      </c>
      <c r="X105" s="59">
        <f t="shared" si="18"/>
        <v>0</v>
      </c>
      <c r="Y105" s="59">
        <f t="shared" si="3"/>
        <v>0</v>
      </c>
      <c r="Z105" s="67"/>
      <c r="AA105" s="67"/>
      <c r="AB105" s="67"/>
    </row>
    <row r="106" spans="1:28" ht="15.75" customHeight="1">
      <c r="A106" s="89" t="s">
        <v>64</v>
      </c>
      <c r="B106" s="78" t="s">
        <v>246</v>
      </c>
      <c r="C106" s="78" t="s">
        <v>247</v>
      </c>
      <c r="D106" s="79"/>
      <c r="F106" s="21"/>
      <c r="G106" s="1"/>
      <c r="H106" s="1"/>
      <c r="I106" s="1"/>
      <c r="J106" s="1"/>
      <c r="K106" s="1"/>
      <c r="L106" s="1"/>
      <c r="M106" s="1"/>
      <c r="N106" s="1"/>
      <c r="O106" s="1"/>
      <c r="P106" s="1"/>
      <c r="Q106" s="1"/>
      <c r="R106" s="1"/>
      <c r="S106" s="1"/>
      <c r="T106" s="1"/>
      <c r="U106" s="1"/>
      <c r="V106" s="22"/>
      <c r="W106" s="59">
        <f t="shared" si="17"/>
        <v>0</v>
      </c>
      <c r="X106" s="59">
        <f t="shared" si="18"/>
        <v>0</v>
      </c>
      <c r="Y106" s="59">
        <f t="shared" si="3"/>
        <v>0</v>
      </c>
      <c r="Z106" s="67"/>
      <c r="AA106" s="67"/>
      <c r="AB106" s="67"/>
    </row>
    <row r="107" spans="1:28" ht="15.75" customHeight="1">
      <c r="A107" s="89" t="s">
        <v>64</v>
      </c>
      <c r="B107" s="78" t="s">
        <v>246</v>
      </c>
      <c r="C107" s="78" t="s">
        <v>248</v>
      </c>
      <c r="D107" s="79"/>
      <c r="F107" s="21"/>
      <c r="G107" s="1"/>
      <c r="H107" s="1"/>
      <c r="I107" s="1"/>
      <c r="J107" s="1"/>
      <c r="K107" s="1"/>
      <c r="L107" s="1"/>
      <c r="M107" s="1"/>
      <c r="N107" s="1"/>
      <c r="O107" s="1"/>
      <c r="P107" s="1"/>
      <c r="Q107" s="1"/>
      <c r="R107" s="1"/>
      <c r="S107" s="1"/>
      <c r="T107" s="1"/>
      <c r="U107" s="1"/>
      <c r="V107" s="22"/>
      <c r="W107" s="59">
        <f t="shared" si="17"/>
        <v>0</v>
      </c>
      <c r="X107" s="59">
        <f t="shared" si="18"/>
        <v>0</v>
      </c>
      <c r="Y107" s="59">
        <f t="shared" si="3"/>
        <v>0</v>
      </c>
      <c r="Z107" s="67"/>
      <c r="AA107" s="67"/>
      <c r="AB107" s="67"/>
    </row>
    <row r="108" spans="1:28" ht="13.5" customHeight="1">
      <c r="A108" s="89" t="s">
        <v>64</v>
      </c>
      <c r="B108" s="78" t="s">
        <v>246</v>
      </c>
      <c r="C108" s="78" t="s">
        <v>249</v>
      </c>
      <c r="D108" s="79"/>
      <c r="F108" s="21"/>
      <c r="G108" s="1"/>
      <c r="H108" s="1"/>
      <c r="I108" s="1"/>
      <c r="J108" s="1"/>
      <c r="K108" s="1"/>
      <c r="L108" s="1"/>
      <c r="M108" s="1"/>
      <c r="N108" s="1"/>
      <c r="O108" s="1"/>
      <c r="P108" s="1"/>
      <c r="Q108" s="1"/>
      <c r="R108" s="1"/>
      <c r="S108" s="1"/>
      <c r="T108" s="1"/>
      <c r="U108" s="1"/>
      <c r="V108" s="22"/>
      <c r="W108" s="59">
        <f t="shared" si="17"/>
        <v>0</v>
      </c>
      <c r="X108" s="59">
        <f t="shared" si="18"/>
        <v>0</v>
      </c>
      <c r="Y108" s="59">
        <f t="shared" si="3"/>
        <v>0</v>
      </c>
      <c r="Z108" s="67"/>
      <c r="AA108" s="67"/>
      <c r="AB108" s="67"/>
    </row>
    <row r="109" spans="1:28" ht="13.5" customHeight="1">
      <c r="A109" s="90" t="s">
        <v>65</v>
      </c>
      <c r="B109" s="78" t="s">
        <v>250</v>
      </c>
      <c r="C109" s="78" t="s">
        <v>251</v>
      </c>
      <c r="D109" s="79"/>
      <c r="F109" s="21"/>
      <c r="G109" s="1"/>
      <c r="H109" s="1"/>
      <c r="I109" s="1"/>
      <c r="J109" s="1"/>
      <c r="K109" s="1"/>
      <c r="L109" s="1"/>
      <c r="M109" s="1"/>
      <c r="N109" s="1"/>
      <c r="O109" s="1"/>
      <c r="P109" s="1"/>
      <c r="Q109" s="1"/>
      <c r="R109" s="1"/>
      <c r="S109" s="1"/>
      <c r="T109" s="1"/>
      <c r="U109" s="1"/>
      <c r="V109" s="22"/>
      <c r="W109" s="59">
        <f t="shared" si="17"/>
        <v>0</v>
      </c>
      <c r="X109" s="59">
        <f t="shared" si="18"/>
        <v>0</v>
      </c>
      <c r="Y109" s="59">
        <f t="shared" si="3"/>
        <v>0</v>
      </c>
      <c r="Z109" s="67"/>
      <c r="AA109" s="67"/>
      <c r="AB109" s="67"/>
    </row>
    <row r="110" spans="1:28" ht="13.5" customHeight="1">
      <c r="A110" s="90" t="s">
        <v>65</v>
      </c>
      <c r="B110" s="78" t="s">
        <v>250</v>
      </c>
      <c r="C110" s="78" t="s">
        <v>252</v>
      </c>
      <c r="D110" s="79"/>
      <c r="F110" s="21"/>
      <c r="G110" s="1"/>
      <c r="H110" s="1"/>
      <c r="I110" s="1"/>
      <c r="J110" s="1"/>
      <c r="K110" s="1"/>
      <c r="L110" s="1"/>
      <c r="M110" s="1"/>
      <c r="N110" s="1"/>
      <c r="O110" s="1"/>
      <c r="P110" s="1"/>
      <c r="Q110" s="1"/>
      <c r="R110" s="1"/>
      <c r="S110" s="1"/>
      <c r="T110" s="1"/>
      <c r="U110" s="1"/>
      <c r="V110" s="22"/>
      <c r="W110" s="59">
        <f t="shared" si="17"/>
        <v>0</v>
      </c>
      <c r="X110" s="59">
        <f t="shared" si="18"/>
        <v>0</v>
      </c>
      <c r="Y110" s="59">
        <f t="shared" si="3"/>
        <v>0</v>
      </c>
      <c r="Z110" s="67"/>
      <c r="AA110" s="67"/>
      <c r="AB110" s="67"/>
    </row>
    <row r="111" spans="1:28" ht="13.5" customHeight="1">
      <c r="A111" s="90" t="s">
        <v>65</v>
      </c>
      <c r="B111" s="78" t="s">
        <v>253</v>
      </c>
      <c r="C111" s="78" t="s">
        <v>254</v>
      </c>
      <c r="D111" s="79"/>
      <c r="F111" s="21"/>
      <c r="G111" s="1"/>
      <c r="H111" s="1"/>
      <c r="I111" s="1"/>
      <c r="J111" s="1"/>
      <c r="K111" s="1"/>
      <c r="L111" s="1"/>
      <c r="M111" s="1"/>
      <c r="N111" s="1"/>
      <c r="O111" s="1"/>
      <c r="P111" s="1"/>
      <c r="Q111" s="1"/>
      <c r="R111" s="1"/>
      <c r="S111" s="1"/>
      <c r="T111" s="1"/>
      <c r="U111" s="1"/>
      <c r="V111" s="22"/>
      <c r="W111" s="59">
        <f t="shared" si="17"/>
        <v>0</v>
      </c>
      <c r="X111" s="59">
        <f t="shared" si="18"/>
        <v>0</v>
      </c>
      <c r="Y111" s="59">
        <f t="shared" si="3"/>
        <v>0</v>
      </c>
      <c r="Z111" s="67"/>
      <c r="AA111" s="67"/>
      <c r="AB111" s="67"/>
    </row>
    <row r="112" spans="1:28" ht="13.5" customHeight="1">
      <c r="A112" s="90" t="s">
        <v>65</v>
      </c>
      <c r="B112" s="78" t="s">
        <v>255</v>
      </c>
      <c r="C112" s="78" t="s">
        <v>256</v>
      </c>
      <c r="D112" s="79"/>
      <c r="F112" s="21"/>
      <c r="G112" s="1"/>
      <c r="H112" s="1"/>
      <c r="I112" s="1"/>
      <c r="J112" s="1"/>
      <c r="K112" s="1"/>
      <c r="L112" s="1"/>
      <c r="M112" s="1"/>
      <c r="N112" s="1"/>
      <c r="O112" s="1"/>
      <c r="P112" s="1"/>
      <c r="Q112" s="1"/>
      <c r="R112" s="1"/>
      <c r="S112" s="1"/>
      <c r="T112" s="1"/>
      <c r="U112" s="1"/>
      <c r="V112" s="22"/>
      <c r="W112" s="59">
        <f t="shared" si="17"/>
        <v>0</v>
      </c>
      <c r="X112" s="59">
        <f t="shared" si="18"/>
        <v>0</v>
      </c>
      <c r="Y112" s="59">
        <f t="shared" si="3"/>
        <v>0</v>
      </c>
      <c r="Z112" s="67"/>
      <c r="AA112" s="67"/>
      <c r="AB112" s="67"/>
    </row>
    <row r="113" spans="1:28" ht="13.5" customHeight="1">
      <c r="A113" s="90" t="s">
        <v>65</v>
      </c>
      <c r="B113" s="78" t="s">
        <v>257</v>
      </c>
      <c r="C113" s="78" t="s">
        <v>258</v>
      </c>
      <c r="D113" s="79"/>
      <c r="F113" s="21"/>
      <c r="G113" s="1"/>
      <c r="H113" s="1"/>
      <c r="I113" s="1"/>
      <c r="J113" s="1"/>
      <c r="K113" s="1"/>
      <c r="L113" s="1"/>
      <c r="M113" s="1"/>
      <c r="N113" s="1"/>
      <c r="O113" s="1"/>
      <c r="P113" s="1"/>
      <c r="Q113" s="1"/>
      <c r="R113" s="1"/>
      <c r="S113" s="1"/>
      <c r="T113" s="1"/>
      <c r="U113" s="1"/>
      <c r="V113" s="22"/>
      <c r="W113" s="59">
        <f t="shared" si="17"/>
        <v>0</v>
      </c>
      <c r="X113" s="59">
        <f t="shared" si="18"/>
        <v>0</v>
      </c>
      <c r="Y113" s="59">
        <f t="shared" si="3"/>
        <v>0</v>
      </c>
      <c r="Z113" s="67"/>
      <c r="AA113" s="67"/>
      <c r="AB113" s="67"/>
    </row>
    <row r="114" spans="1:28" ht="13.5" customHeight="1">
      <c r="A114" s="90" t="s">
        <v>65</v>
      </c>
      <c r="B114" s="78" t="s">
        <v>257</v>
      </c>
      <c r="C114" s="78" t="s">
        <v>259</v>
      </c>
      <c r="D114" s="79"/>
      <c r="F114" s="21"/>
      <c r="G114" s="1"/>
      <c r="H114" s="1"/>
      <c r="I114" s="1"/>
      <c r="J114" s="1"/>
      <c r="K114" s="1"/>
      <c r="L114" s="1"/>
      <c r="M114" s="1"/>
      <c r="N114" s="1"/>
      <c r="O114" s="1"/>
      <c r="P114" s="1"/>
      <c r="Q114" s="1"/>
      <c r="R114" s="1"/>
      <c r="S114" s="1"/>
      <c r="T114" s="1"/>
      <c r="U114" s="1"/>
      <c r="V114" s="22"/>
      <c r="W114" s="59">
        <f t="shared" si="17"/>
        <v>0</v>
      </c>
      <c r="X114" s="59">
        <f t="shared" si="18"/>
        <v>0</v>
      </c>
      <c r="Y114" s="59">
        <f t="shared" si="3"/>
        <v>0</v>
      </c>
      <c r="Z114" s="67"/>
      <c r="AA114" s="67"/>
      <c r="AB114" s="67"/>
    </row>
    <row r="115" spans="1:28" ht="13.5" customHeight="1">
      <c r="A115" s="90" t="s">
        <v>65</v>
      </c>
      <c r="B115" s="78" t="s">
        <v>257</v>
      </c>
      <c r="C115" s="78" t="s">
        <v>260</v>
      </c>
      <c r="D115" s="79"/>
      <c r="F115" s="21"/>
      <c r="G115" s="1"/>
      <c r="H115" s="1"/>
      <c r="I115" s="1"/>
      <c r="J115" s="1"/>
      <c r="K115" s="1"/>
      <c r="L115" s="1"/>
      <c r="M115" s="1"/>
      <c r="N115" s="1"/>
      <c r="O115" s="1"/>
      <c r="P115" s="1"/>
      <c r="Q115" s="1"/>
      <c r="R115" s="1"/>
      <c r="S115" s="1"/>
      <c r="T115" s="1"/>
      <c r="U115" s="1"/>
      <c r="V115" s="22"/>
      <c r="W115" s="59">
        <f t="shared" si="17"/>
        <v>0</v>
      </c>
      <c r="X115" s="59">
        <f t="shared" si="18"/>
        <v>0</v>
      </c>
      <c r="Y115" s="59">
        <f t="shared" si="3"/>
        <v>0</v>
      </c>
      <c r="Z115" s="67"/>
      <c r="AA115" s="67"/>
      <c r="AB115" s="67"/>
    </row>
    <row r="116" spans="1:28" ht="13.5" customHeight="1">
      <c r="A116" s="90" t="s">
        <v>65</v>
      </c>
      <c r="B116" s="78" t="s">
        <v>261</v>
      </c>
      <c r="C116" s="78" t="s">
        <v>262</v>
      </c>
      <c r="D116" s="79"/>
      <c r="F116" s="21"/>
      <c r="G116" s="1"/>
      <c r="H116" s="1"/>
      <c r="I116" s="1"/>
      <c r="J116" s="1"/>
      <c r="K116" s="1"/>
      <c r="L116" s="1"/>
      <c r="M116" s="1"/>
      <c r="N116" s="1"/>
      <c r="O116" s="1"/>
      <c r="P116" s="1"/>
      <c r="Q116" s="1"/>
      <c r="R116" s="1"/>
      <c r="S116" s="1"/>
      <c r="T116" s="1"/>
      <c r="U116" s="1"/>
      <c r="V116" s="22"/>
      <c r="W116" s="59">
        <f t="shared" si="17"/>
        <v>0</v>
      </c>
      <c r="X116" s="59">
        <f t="shared" si="18"/>
        <v>0</v>
      </c>
      <c r="Y116" s="59">
        <f t="shared" si="3"/>
        <v>0</v>
      </c>
      <c r="Z116" s="67"/>
      <c r="AA116" s="67"/>
      <c r="AB116" s="67"/>
    </row>
    <row r="117" spans="1:28" ht="15.75" customHeight="1">
      <c r="A117" s="90" t="s">
        <v>65</v>
      </c>
      <c r="B117" s="78" t="s">
        <v>261</v>
      </c>
      <c r="C117" s="78" t="s">
        <v>263</v>
      </c>
      <c r="D117" s="79"/>
      <c r="F117" s="21"/>
      <c r="G117" s="1"/>
      <c r="H117" s="1"/>
      <c r="I117" s="1"/>
      <c r="J117" s="1"/>
      <c r="K117" s="1"/>
      <c r="L117" s="1"/>
      <c r="M117" s="1"/>
      <c r="N117" s="1"/>
      <c r="O117" s="1"/>
      <c r="P117" s="1"/>
      <c r="Q117" s="1"/>
      <c r="R117" s="1"/>
      <c r="S117" s="1"/>
      <c r="T117" s="1"/>
      <c r="U117" s="1"/>
      <c r="V117" s="22"/>
      <c r="W117" s="59">
        <f t="shared" si="17"/>
        <v>0</v>
      </c>
      <c r="X117" s="59">
        <f t="shared" si="18"/>
        <v>0</v>
      </c>
      <c r="Y117" s="59">
        <f t="shared" si="3"/>
        <v>0</v>
      </c>
      <c r="Z117" s="67"/>
      <c r="AA117" s="67"/>
      <c r="AB117" s="67"/>
    </row>
    <row r="118" spans="1:28" ht="15.75" customHeight="1">
      <c r="A118" s="90" t="s">
        <v>65</v>
      </c>
      <c r="B118" s="78" t="s">
        <v>264</v>
      </c>
      <c r="C118" s="78" t="s">
        <v>265</v>
      </c>
      <c r="D118" s="79"/>
      <c r="F118" s="80"/>
      <c r="G118" s="81"/>
      <c r="H118" s="81"/>
      <c r="I118" s="81"/>
      <c r="J118" s="81"/>
      <c r="K118" s="81"/>
      <c r="L118" s="81"/>
      <c r="M118" s="81"/>
      <c r="N118" s="82" t="str">
        <f>IF($D118="Achieved","A",IF($D118="Yes","Y",IF($D118="Maybe","M","")))</f>
        <v/>
      </c>
      <c r="O118" s="81"/>
      <c r="P118" s="81"/>
      <c r="Q118" s="81"/>
      <c r="R118" s="81"/>
      <c r="S118" s="81"/>
      <c r="T118" s="81"/>
      <c r="U118" s="81"/>
      <c r="V118" s="83"/>
      <c r="W118" s="59">
        <f t="shared" si="17"/>
        <v>0</v>
      </c>
      <c r="X118" s="59">
        <f t="shared" si="18"/>
        <v>0</v>
      </c>
      <c r="Y118" s="59">
        <f t="shared" si="3"/>
        <v>0</v>
      </c>
      <c r="Z118" s="67"/>
      <c r="AA118" s="67"/>
      <c r="AB118" s="67"/>
    </row>
    <row r="119" spans="1:28" ht="15.75" customHeight="1">
      <c r="A119" s="90" t="s">
        <v>65</v>
      </c>
      <c r="B119" s="78" t="s">
        <v>266</v>
      </c>
      <c r="C119" s="78" t="s">
        <v>267</v>
      </c>
      <c r="D119" s="79"/>
      <c r="F119" s="21"/>
      <c r="G119" s="1"/>
      <c r="H119" s="1"/>
      <c r="I119" s="1"/>
      <c r="J119" s="1"/>
      <c r="K119" s="1"/>
      <c r="L119" s="1"/>
      <c r="M119" s="1"/>
      <c r="N119" s="1"/>
      <c r="O119" s="1"/>
      <c r="P119" s="1"/>
      <c r="Q119" s="1"/>
      <c r="R119" s="1"/>
      <c r="S119" s="1"/>
      <c r="T119" s="1"/>
      <c r="U119" s="1"/>
      <c r="V119" s="22"/>
      <c r="W119" s="59">
        <f t="shared" si="17"/>
        <v>0</v>
      </c>
      <c r="X119" s="59">
        <f t="shared" si="18"/>
        <v>0</v>
      </c>
      <c r="Y119" s="59">
        <f t="shared" si="3"/>
        <v>0</v>
      </c>
      <c r="Z119" s="67"/>
      <c r="AA119" s="67"/>
      <c r="AB119" s="67"/>
    </row>
    <row r="120" spans="1:28" ht="13.5" customHeight="1">
      <c r="A120" s="90" t="s">
        <v>65</v>
      </c>
      <c r="B120" s="78" t="s">
        <v>268</v>
      </c>
      <c r="C120" s="78" t="s">
        <v>269</v>
      </c>
      <c r="D120" s="79"/>
      <c r="F120" s="21"/>
      <c r="G120" s="1"/>
      <c r="H120" s="1"/>
      <c r="I120" s="1"/>
      <c r="J120" s="1"/>
      <c r="K120" s="1"/>
      <c r="L120" s="1"/>
      <c r="M120" s="1"/>
      <c r="N120" s="1"/>
      <c r="O120" s="1"/>
      <c r="P120" s="1"/>
      <c r="Q120" s="1"/>
      <c r="R120" s="1"/>
      <c r="S120" s="1"/>
      <c r="T120" s="1"/>
      <c r="U120" s="1"/>
      <c r="V120" s="22"/>
      <c r="W120" s="59">
        <f t="shared" si="17"/>
        <v>0</v>
      </c>
      <c r="X120" s="59">
        <f t="shared" si="18"/>
        <v>0</v>
      </c>
      <c r="Y120" s="59">
        <f t="shared" si="3"/>
        <v>0</v>
      </c>
      <c r="Z120" s="67"/>
      <c r="AA120" s="67"/>
      <c r="AB120" s="67"/>
    </row>
    <row r="121" spans="1:28" ht="13.5" customHeight="1">
      <c r="A121" s="90" t="s">
        <v>65</v>
      </c>
      <c r="B121" s="78" t="s">
        <v>270</v>
      </c>
      <c r="C121" s="78" t="s">
        <v>271</v>
      </c>
      <c r="D121" s="79"/>
      <c r="F121" s="80"/>
      <c r="G121" s="81"/>
      <c r="H121" s="81"/>
      <c r="I121" s="81"/>
      <c r="J121" s="81"/>
      <c r="K121" s="81"/>
      <c r="L121" s="81"/>
      <c r="M121" s="81"/>
      <c r="N121" s="81"/>
      <c r="O121" s="81"/>
      <c r="P121" s="82" t="str">
        <f t="shared" ref="P121:P126" si="28">IF($D121="Achieved","A",IF($D121="Yes","Y",IF($D121="Maybe","M","")))</f>
        <v/>
      </c>
      <c r="Q121" s="81"/>
      <c r="R121" s="81"/>
      <c r="S121" s="81"/>
      <c r="T121" s="81"/>
      <c r="U121" s="81"/>
      <c r="V121" s="83"/>
      <c r="W121" s="59">
        <f t="shared" si="17"/>
        <v>0</v>
      </c>
      <c r="X121" s="59">
        <f t="shared" si="18"/>
        <v>0</v>
      </c>
      <c r="Y121" s="59">
        <f t="shared" si="3"/>
        <v>0</v>
      </c>
      <c r="Z121" s="67"/>
      <c r="AA121" s="67"/>
      <c r="AB121" s="67"/>
    </row>
    <row r="122" spans="1:28" ht="15.75" customHeight="1">
      <c r="A122" s="90" t="s">
        <v>65</v>
      </c>
      <c r="B122" s="78" t="s">
        <v>270</v>
      </c>
      <c r="C122" s="78" t="s">
        <v>272</v>
      </c>
      <c r="D122" s="79"/>
      <c r="F122" s="80"/>
      <c r="G122" s="81"/>
      <c r="H122" s="81"/>
      <c r="I122" s="81"/>
      <c r="J122" s="81"/>
      <c r="K122" s="81"/>
      <c r="L122" s="81"/>
      <c r="M122" s="81"/>
      <c r="N122" s="81"/>
      <c r="O122" s="81"/>
      <c r="P122" s="82" t="str">
        <f t="shared" si="28"/>
        <v/>
      </c>
      <c r="Q122" s="81"/>
      <c r="R122" s="81"/>
      <c r="S122" s="81"/>
      <c r="T122" s="81"/>
      <c r="U122" s="81"/>
      <c r="V122" s="83"/>
      <c r="W122" s="59">
        <f t="shared" si="17"/>
        <v>0</v>
      </c>
      <c r="X122" s="59">
        <f t="shared" si="18"/>
        <v>0</v>
      </c>
      <c r="Y122" s="59">
        <f t="shared" si="3"/>
        <v>0</v>
      </c>
      <c r="Z122" s="67"/>
      <c r="AA122" s="67"/>
      <c r="AB122" s="67"/>
    </row>
    <row r="123" spans="1:28" ht="15.75" customHeight="1">
      <c r="A123" s="90" t="s">
        <v>65</v>
      </c>
      <c r="B123" s="78" t="s">
        <v>270</v>
      </c>
      <c r="C123" s="78" t="s">
        <v>273</v>
      </c>
      <c r="D123" s="79"/>
      <c r="F123" s="80"/>
      <c r="G123" s="81"/>
      <c r="H123" s="81"/>
      <c r="I123" s="81"/>
      <c r="J123" s="81"/>
      <c r="K123" s="81"/>
      <c r="L123" s="81"/>
      <c r="M123" s="81"/>
      <c r="N123" s="81"/>
      <c r="O123" s="81"/>
      <c r="P123" s="82" t="str">
        <f t="shared" si="28"/>
        <v/>
      </c>
      <c r="Q123" s="81"/>
      <c r="R123" s="81"/>
      <c r="S123" s="81"/>
      <c r="T123" s="81"/>
      <c r="U123" s="81"/>
      <c r="V123" s="83"/>
      <c r="W123" s="59">
        <f t="shared" si="17"/>
        <v>0</v>
      </c>
      <c r="X123" s="59">
        <f t="shared" si="18"/>
        <v>0</v>
      </c>
      <c r="Y123" s="59">
        <f t="shared" si="3"/>
        <v>0</v>
      </c>
      <c r="Z123" s="67"/>
      <c r="AA123" s="67"/>
      <c r="AB123" s="67"/>
    </row>
    <row r="124" spans="1:28" ht="15.75" customHeight="1">
      <c r="A124" s="91" t="s">
        <v>66</v>
      </c>
      <c r="B124" s="78" t="s">
        <v>274</v>
      </c>
      <c r="C124" s="78" t="s">
        <v>275</v>
      </c>
      <c r="D124" s="79"/>
      <c r="F124" s="80"/>
      <c r="G124" s="81"/>
      <c r="H124" s="81"/>
      <c r="I124" s="81"/>
      <c r="J124" s="81"/>
      <c r="K124" s="81"/>
      <c r="L124" s="81"/>
      <c r="M124" s="81"/>
      <c r="N124" s="81"/>
      <c r="O124" s="81"/>
      <c r="P124" s="82" t="str">
        <f t="shared" si="28"/>
        <v/>
      </c>
      <c r="Q124" s="81"/>
      <c r="R124" s="81"/>
      <c r="S124" s="81"/>
      <c r="T124" s="81"/>
      <c r="U124" s="81"/>
      <c r="V124" s="83"/>
      <c r="W124" s="59">
        <f t="shared" si="17"/>
        <v>0</v>
      </c>
      <c r="X124" s="59">
        <f t="shared" si="18"/>
        <v>0</v>
      </c>
      <c r="Y124" s="59">
        <f t="shared" si="3"/>
        <v>0</v>
      </c>
      <c r="Z124" s="67"/>
      <c r="AA124" s="67"/>
      <c r="AB124" s="67"/>
    </row>
    <row r="125" spans="1:28" ht="13.5" customHeight="1">
      <c r="A125" s="91" t="s">
        <v>66</v>
      </c>
      <c r="B125" s="78" t="s">
        <v>274</v>
      </c>
      <c r="C125" s="78" t="s">
        <v>276</v>
      </c>
      <c r="D125" s="79"/>
      <c r="F125" s="80"/>
      <c r="G125" s="81"/>
      <c r="H125" s="81"/>
      <c r="I125" s="81"/>
      <c r="J125" s="81"/>
      <c r="K125" s="81"/>
      <c r="L125" s="81"/>
      <c r="M125" s="81"/>
      <c r="N125" s="81"/>
      <c r="O125" s="81"/>
      <c r="P125" s="82" t="str">
        <f t="shared" si="28"/>
        <v/>
      </c>
      <c r="Q125" s="81"/>
      <c r="R125" s="81"/>
      <c r="S125" s="81"/>
      <c r="T125" s="81"/>
      <c r="U125" s="81"/>
      <c r="V125" s="83"/>
      <c r="W125" s="59">
        <f t="shared" si="17"/>
        <v>0</v>
      </c>
      <c r="X125" s="59">
        <f t="shared" si="18"/>
        <v>0</v>
      </c>
      <c r="Y125" s="59">
        <f t="shared" si="3"/>
        <v>0</v>
      </c>
      <c r="Z125" s="67"/>
      <c r="AA125" s="67"/>
      <c r="AB125" s="67"/>
    </row>
    <row r="126" spans="1:28" ht="13.5" customHeight="1">
      <c r="A126" s="91" t="s">
        <v>66</v>
      </c>
      <c r="B126" s="78" t="s">
        <v>277</v>
      </c>
      <c r="C126" s="78" t="s">
        <v>278</v>
      </c>
      <c r="D126" s="79"/>
      <c r="F126" s="80"/>
      <c r="G126" s="81"/>
      <c r="H126" s="82" t="str">
        <f>IF($D126="Achieved","A",IF($D126="Yes","Y",IF($D126="Maybe","M","")))</f>
        <v/>
      </c>
      <c r="I126" s="81"/>
      <c r="J126" s="81"/>
      <c r="K126" s="81"/>
      <c r="L126" s="81"/>
      <c r="M126" s="81"/>
      <c r="N126" s="81"/>
      <c r="O126" s="81"/>
      <c r="P126" s="82" t="str">
        <f t="shared" si="28"/>
        <v/>
      </c>
      <c r="Q126" s="81"/>
      <c r="R126" s="81"/>
      <c r="S126" s="81"/>
      <c r="T126" s="81"/>
      <c r="U126" s="81"/>
      <c r="V126" s="83"/>
      <c r="W126" s="59">
        <f t="shared" si="17"/>
        <v>0</v>
      </c>
      <c r="X126" s="59">
        <f t="shared" si="18"/>
        <v>0</v>
      </c>
      <c r="Y126" s="59">
        <f t="shared" si="3"/>
        <v>0</v>
      </c>
      <c r="Z126" s="67"/>
      <c r="AA126" s="67"/>
      <c r="AB126" s="67"/>
    </row>
    <row r="127" spans="1:28" ht="13.5" customHeight="1">
      <c r="A127" s="91" t="s">
        <v>66</v>
      </c>
      <c r="B127" s="78" t="s">
        <v>279</v>
      </c>
      <c r="C127" s="78" t="s">
        <v>280</v>
      </c>
      <c r="D127" s="79"/>
      <c r="F127" s="21"/>
      <c r="G127" s="1"/>
      <c r="H127" s="1"/>
      <c r="I127" s="1"/>
      <c r="J127" s="1"/>
      <c r="K127" s="1"/>
      <c r="L127" s="1"/>
      <c r="M127" s="1"/>
      <c r="N127" s="1"/>
      <c r="O127" s="1"/>
      <c r="P127" s="1"/>
      <c r="Q127" s="1"/>
      <c r="R127" s="1"/>
      <c r="S127" s="1"/>
      <c r="T127" s="1"/>
      <c r="U127" s="1"/>
      <c r="V127" s="22"/>
      <c r="W127" s="59">
        <f t="shared" si="17"/>
        <v>0</v>
      </c>
      <c r="X127" s="59">
        <f t="shared" si="18"/>
        <v>0</v>
      </c>
      <c r="Y127" s="59">
        <f t="shared" si="3"/>
        <v>0</v>
      </c>
      <c r="Z127" s="67"/>
      <c r="AA127" s="67"/>
      <c r="AB127" s="67"/>
    </row>
    <row r="128" spans="1:28" ht="13.5" customHeight="1">
      <c r="A128" s="91" t="s">
        <v>66</v>
      </c>
      <c r="B128" s="78" t="s">
        <v>279</v>
      </c>
      <c r="C128" s="78" t="s">
        <v>281</v>
      </c>
      <c r="D128" s="79"/>
      <c r="F128" s="21"/>
      <c r="G128" s="1"/>
      <c r="H128" s="1"/>
      <c r="I128" s="1"/>
      <c r="J128" s="1"/>
      <c r="K128" s="1"/>
      <c r="L128" s="1"/>
      <c r="M128" s="1"/>
      <c r="N128" s="1"/>
      <c r="O128" s="1"/>
      <c r="P128" s="1"/>
      <c r="Q128" s="1"/>
      <c r="R128" s="1"/>
      <c r="S128" s="1"/>
      <c r="T128" s="1"/>
      <c r="U128" s="1"/>
      <c r="V128" s="22"/>
      <c r="W128" s="59">
        <f t="shared" si="17"/>
        <v>0</v>
      </c>
      <c r="X128" s="59">
        <f t="shared" si="18"/>
        <v>0</v>
      </c>
      <c r="Y128" s="59">
        <f t="shared" si="3"/>
        <v>0</v>
      </c>
      <c r="Z128" s="67"/>
      <c r="AA128" s="67"/>
      <c r="AB128" s="67"/>
    </row>
    <row r="129" spans="1:28" ht="15.75" customHeight="1">
      <c r="A129" s="91" t="s">
        <v>66</v>
      </c>
      <c r="B129" s="78" t="s">
        <v>282</v>
      </c>
      <c r="C129" s="78" t="s">
        <v>283</v>
      </c>
      <c r="D129" s="79"/>
      <c r="F129" s="80"/>
      <c r="G129" s="81"/>
      <c r="H129" s="81"/>
      <c r="I129" s="81"/>
      <c r="J129" s="81"/>
      <c r="K129" s="81"/>
      <c r="L129" s="81"/>
      <c r="M129" s="81"/>
      <c r="N129" s="81"/>
      <c r="O129" s="81"/>
      <c r="P129" s="82" t="str">
        <f t="shared" ref="P129:P130" si="29">IF($D129="Achieved","A",IF($D129="Yes","Y",IF($D129="Maybe","M","")))</f>
        <v/>
      </c>
      <c r="Q129" s="81"/>
      <c r="R129" s="81"/>
      <c r="S129" s="81"/>
      <c r="T129" s="81"/>
      <c r="U129" s="81"/>
      <c r="V129" s="83"/>
      <c r="W129" s="59">
        <f t="shared" si="17"/>
        <v>0</v>
      </c>
      <c r="X129" s="59">
        <f t="shared" si="18"/>
        <v>0</v>
      </c>
      <c r="Y129" s="59">
        <f t="shared" si="3"/>
        <v>0</v>
      </c>
      <c r="Z129" s="67"/>
      <c r="AA129" s="67"/>
      <c r="AB129" s="67"/>
    </row>
    <row r="130" spans="1:28" ht="13.5" customHeight="1">
      <c r="A130" s="91" t="s">
        <v>66</v>
      </c>
      <c r="B130" s="78" t="s">
        <v>284</v>
      </c>
      <c r="C130" s="78" t="s">
        <v>285</v>
      </c>
      <c r="D130" s="79"/>
      <c r="F130" s="80"/>
      <c r="G130" s="81"/>
      <c r="H130" s="81"/>
      <c r="I130" s="81"/>
      <c r="J130" s="81"/>
      <c r="K130" s="81"/>
      <c r="L130" s="81"/>
      <c r="M130" s="81"/>
      <c r="N130" s="81"/>
      <c r="O130" s="81"/>
      <c r="P130" s="82" t="str">
        <f t="shared" si="29"/>
        <v/>
      </c>
      <c r="Q130" s="81"/>
      <c r="R130" s="81"/>
      <c r="S130" s="81"/>
      <c r="T130" s="81"/>
      <c r="U130" s="81"/>
      <c r="V130" s="83"/>
      <c r="W130" s="59">
        <f t="shared" si="17"/>
        <v>0</v>
      </c>
      <c r="X130" s="59">
        <f t="shared" si="18"/>
        <v>0</v>
      </c>
      <c r="Y130" s="59">
        <f t="shared" si="3"/>
        <v>0</v>
      </c>
      <c r="Z130" s="67"/>
      <c r="AA130" s="67"/>
      <c r="AB130" s="67"/>
    </row>
    <row r="131" spans="1:28" ht="13.5" customHeight="1">
      <c r="A131" s="91" t="s">
        <v>66</v>
      </c>
      <c r="B131" s="78" t="s">
        <v>286</v>
      </c>
      <c r="C131" s="78" t="s">
        <v>287</v>
      </c>
      <c r="D131" s="79"/>
      <c r="F131" s="21"/>
      <c r="G131" s="1"/>
      <c r="H131" s="1"/>
      <c r="I131" s="1"/>
      <c r="J131" s="1"/>
      <c r="K131" s="1"/>
      <c r="L131" s="1"/>
      <c r="M131" s="1"/>
      <c r="N131" s="1"/>
      <c r="O131" s="1"/>
      <c r="P131" s="1"/>
      <c r="Q131" s="1"/>
      <c r="R131" s="1"/>
      <c r="S131" s="1"/>
      <c r="T131" s="1"/>
      <c r="U131" s="1"/>
      <c r="V131" s="22"/>
      <c r="W131" s="59">
        <f t="shared" si="17"/>
        <v>0</v>
      </c>
      <c r="X131" s="59">
        <f t="shared" si="18"/>
        <v>0</v>
      </c>
      <c r="Y131" s="59">
        <f t="shared" si="3"/>
        <v>0</v>
      </c>
      <c r="Z131" s="67"/>
      <c r="AA131" s="67"/>
      <c r="AB131" s="67"/>
    </row>
    <row r="132" spans="1:28" ht="13.5" customHeight="1">
      <c r="A132" s="91" t="s">
        <v>66</v>
      </c>
      <c r="B132" s="78" t="s">
        <v>286</v>
      </c>
      <c r="C132" s="78" t="s">
        <v>288</v>
      </c>
      <c r="D132" s="79"/>
      <c r="F132" s="21"/>
      <c r="G132" s="1"/>
      <c r="H132" s="1"/>
      <c r="I132" s="1"/>
      <c r="J132" s="1"/>
      <c r="K132" s="1"/>
      <c r="L132" s="1"/>
      <c r="M132" s="1"/>
      <c r="N132" s="1"/>
      <c r="O132" s="1"/>
      <c r="P132" s="1"/>
      <c r="Q132" s="1"/>
      <c r="R132" s="1"/>
      <c r="S132" s="1"/>
      <c r="T132" s="1"/>
      <c r="U132" s="1"/>
      <c r="V132" s="22"/>
      <c r="W132" s="59">
        <f t="shared" si="17"/>
        <v>0</v>
      </c>
      <c r="X132" s="59">
        <f t="shared" si="18"/>
        <v>0</v>
      </c>
      <c r="Y132" s="59">
        <f t="shared" si="3"/>
        <v>0</v>
      </c>
      <c r="Z132" s="67"/>
      <c r="AA132" s="67"/>
      <c r="AB132" s="67"/>
    </row>
    <row r="133" spans="1:28" ht="13.5" customHeight="1">
      <c r="A133" s="91" t="s">
        <v>66</v>
      </c>
      <c r="B133" s="78" t="s">
        <v>289</v>
      </c>
      <c r="C133" s="78" t="s">
        <v>290</v>
      </c>
      <c r="D133" s="79"/>
      <c r="F133" s="80"/>
      <c r="G133" s="81"/>
      <c r="H133" s="82" t="str">
        <f t="shared" ref="H133:H134" si="30">IF($D133="Achieved","A",IF($D133="Yes","Y",IF($D133="Maybe","M","")))</f>
        <v/>
      </c>
      <c r="I133" s="81"/>
      <c r="J133" s="81"/>
      <c r="K133" s="81"/>
      <c r="L133" s="81"/>
      <c r="M133" s="81"/>
      <c r="N133" s="81"/>
      <c r="O133" s="81"/>
      <c r="P133" s="81"/>
      <c r="Q133" s="81"/>
      <c r="R133" s="81"/>
      <c r="S133" s="81"/>
      <c r="T133" s="81"/>
      <c r="U133" s="81"/>
      <c r="V133" s="83"/>
      <c r="W133" s="59">
        <f t="shared" si="17"/>
        <v>0</v>
      </c>
      <c r="X133" s="59">
        <f t="shared" si="18"/>
        <v>0</v>
      </c>
      <c r="Y133" s="59">
        <f t="shared" si="3"/>
        <v>0</v>
      </c>
      <c r="Z133" s="67"/>
      <c r="AA133" s="67"/>
      <c r="AB133" s="67"/>
    </row>
    <row r="134" spans="1:28" ht="13.5" customHeight="1">
      <c r="A134" s="91" t="s">
        <v>66</v>
      </c>
      <c r="B134" s="78" t="s">
        <v>289</v>
      </c>
      <c r="C134" s="78" t="s">
        <v>291</v>
      </c>
      <c r="D134" s="79"/>
      <c r="F134" s="80"/>
      <c r="G134" s="81"/>
      <c r="H134" s="82" t="str">
        <f t="shared" si="30"/>
        <v/>
      </c>
      <c r="I134" s="81"/>
      <c r="J134" s="81"/>
      <c r="K134" s="81"/>
      <c r="L134" s="81"/>
      <c r="M134" s="81"/>
      <c r="N134" s="81"/>
      <c r="O134" s="81"/>
      <c r="P134" s="81"/>
      <c r="Q134" s="81"/>
      <c r="R134" s="81"/>
      <c r="S134" s="81"/>
      <c r="T134" s="81"/>
      <c r="U134" s="81"/>
      <c r="V134" s="83"/>
      <c r="W134" s="59">
        <f t="shared" si="17"/>
        <v>0</v>
      </c>
      <c r="X134" s="59">
        <f t="shared" si="18"/>
        <v>0</v>
      </c>
      <c r="Y134" s="59">
        <f t="shared" si="3"/>
        <v>0</v>
      </c>
      <c r="Z134" s="67"/>
      <c r="AA134" s="67"/>
      <c r="AB134" s="67"/>
    </row>
    <row r="135" spans="1:28" ht="13.5" customHeight="1">
      <c r="A135" s="91" t="s">
        <v>66</v>
      </c>
      <c r="B135" s="78" t="s">
        <v>292</v>
      </c>
      <c r="C135" s="78" t="s">
        <v>293</v>
      </c>
      <c r="D135" s="79"/>
      <c r="F135" s="80"/>
      <c r="G135" s="81"/>
      <c r="H135" s="81"/>
      <c r="I135" s="82" t="str">
        <f t="shared" ref="I135:I136" si="31">IF($D135="Achieved","A",IF($D135="Yes","Y",IF($D135="Maybe","M","")))</f>
        <v/>
      </c>
      <c r="J135" s="81"/>
      <c r="K135" s="81"/>
      <c r="L135" s="81"/>
      <c r="M135" s="81"/>
      <c r="N135" s="81"/>
      <c r="O135" s="81"/>
      <c r="P135" s="82" t="str">
        <f t="shared" ref="P135:P136" si="32">IF($D135="Achieved","A",IF($D135="Yes","Y",IF($D135="Maybe","M","")))</f>
        <v/>
      </c>
      <c r="Q135" s="81"/>
      <c r="R135" s="81"/>
      <c r="S135" s="81"/>
      <c r="T135" s="81"/>
      <c r="U135" s="81"/>
      <c r="V135" s="83"/>
      <c r="W135" s="59">
        <f t="shared" si="17"/>
        <v>0</v>
      </c>
      <c r="X135" s="59">
        <f t="shared" si="18"/>
        <v>0</v>
      </c>
      <c r="Y135" s="59">
        <f t="shared" si="3"/>
        <v>0</v>
      </c>
      <c r="Z135" s="67"/>
      <c r="AA135" s="67"/>
      <c r="AB135" s="67"/>
    </row>
    <row r="136" spans="1:28" ht="13.5" customHeight="1">
      <c r="A136" s="91" t="s">
        <v>66</v>
      </c>
      <c r="B136" s="78" t="s">
        <v>292</v>
      </c>
      <c r="C136" s="78" t="s">
        <v>294</v>
      </c>
      <c r="D136" s="79"/>
      <c r="F136" s="80"/>
      <c r="G136" s="81"/>
      <c r="H136" s="81"/>
      <c r="I136" s="82" t="str">
        <f t="shared" si="31"/>
        <v/>
      </c>
      <c r="J136" s="81"/>
      <c r="K136" s="81"/>
      <c r="L136" s="81"/>
      <c r="M136" s="81"/>
      <c r="N136" s="81"/>
      <c r="O136" s="81"/>
      <c r="P136" s="82" t="str">
        <f t="shared" si="32"/>
        <v/>
      </c>
      <c r="Q136" s="81"/>
      <c r="R136" s="81"/>
      <c r="S136" s="81"/>
      <c r="T136" s="81"/>
      <c r="U136" s="81"/>
      <c r="V136" s="83"/>
      <c r="W136" s="59">
        <f t="shared" si="17"/>
        <v>0</v>
      </c>
      <c r="X136" s="59">
        <f t="shared" si="18"/>
        <v>0</v>
      </c>
      <c r="Y136" s="59">
        <f t="shared" si="3"/>
        <v>0</v>
      </c>
      <c r="Z136" s="67"/>
      <c r="AA136" s="67"/>
      <c r="AB136" s="67"/>
    </row>
    <row r="137" spans="1:28" ht="15.75" customHeight="1">
      <c r="A137" s="91" t="s">
        <v>66</v>
      </c>
      <c r="B137" s="78" t="s">
        <v>295</v>
      </c>
      <c r="C137" s="78" t="s">
        <v>296</v>
      </c>
      <c r="D137" s="79"/>
      <c r="F137" s="80"/>
      <c r="G137" s="81"/>
      <c r="H137" s="82" t="str">
        <f t="shared" ref="H137:H185" si="33">IF($D137="Achieved","A",IF($D137="Yes","Y",IF($D137="Maybe","M","")))</f>
        <v/>
      </c>
      <c r="I137" s="81"/>
      <c r="J137" s="81"/>
      <c r="K137" s="81"/>
      <c r="L137" s="81"/>
      <c r="M137" s="81"/>
      <c r="N137" s="81"/>
      <c r="O137" s="81"/>
      <c r="P137" s="81"/>
      <c r="Q137" s="81"/>
      <c r="R137" s="81"/>
      <c r="S137" s="81"/>
      <c r="T137" s="81"/>
      <c r="U137" s="81"/>
      <c r="V137" s="83"/>
      <c r="W137" s="59">
        <f t="shared" si="17"/>
        <v>0</v>
      </c>
      <c r="X137" s="59">
        <f t="shared" si="18"/>
        <v>0</v>
      </c>
      <c r="Y137" s="59">
        <f t="shared" si="3"/>
        <v>0</v>
      </c>
      <c r="Z137" s="67"/>
      <c r="AA137" s="67"/>
      <c r="AB137" s="67"/>
    </row>
    <row r="138" spans="1:28" ht="13.5" customHeight="1">
      <c r="A138" s="92" t="s">
        <v>67</v>
      </c>
      <c r="B138" s="78" t="s">
        <v>297</v>
      </c>
      <c r="C138" s="78" t="s">
        <v>298</v>
      </c>
      <c r="D138" s="79"/>
      <c r="F138" s="80"/>
      <c r="G138" s="81"/>
      <c r="H138" s="82" t="str">
        <f t="shared" si="33"/>
        <v/>
      </c>
      <c r="I138" s="81"/>
      <c r="J138" s="81"/>
      <c r="K138" s="81"/>
      <c r="L138" s="81"/>
      <c r="M138" s="81"/>
      <c r="N138" s="82" t="str">
        <f t="shared" ref="N138:N145" si="34">IF($D138="Achieved","A",IF($D138="Yes","Y",IF($D138="Maybe","M","")))</f>
        <v/>
      </c>
      <c r="O138" s="81"/>
      <c r="P138" s="81"/>
      <c r="Q138" s="82" t="str">
        <f t="shared" ref="Q138:Q145" si="35">IF($D138="Achieved","A",IF($D138="Yes","Y",IF($D138="Maybe","M","")))</f>
        <v/>
      </c>
      <c r="R138" s="81"/>
      <c r="S138" s="81"/>
      <c r="T138" s="81"/>
      <c r="U138" s="81"/>
      <c r="V138" s="83"/>
      <c r="W138" s="59">
        <f t="shared" si="17"/>
        <v>0</v>
      </c>
      <c r="X138" s="59">
        <f t="shared" si="18"/>
        <v>0</v>
      </c>
      <c r="Y138" s="59">
        <f t="shared" si="3"/>
        <v>0</v>
      </c>
      <c r="Z138" s="67"/>
      <c r="AA138" s="67"/>
      <c r="AB138" s="67"/>
    </row>
    <row r="139" spans="1:28" ht="13.5" customHeight="1">
      <c r="A139" s="92" t="s">
        <v>67</v>
      </c>
      <c r="B139" s="78" t="s">
        <v>297</v>
      </c>
      <c r="C139" s="78" t="s">
        <v>299</v>
      </c>
      <c r="D139" s="79"/>
      <c r="F139" s="80"/>
      <c r="G139" s="81"/>
      <c r="H139" s="82" t="str">
        <f t="shared" si="33"/>
        <v/>
      </c>
      <c r="I139" s="81"/>
      <c r="J139" s="81"/>
      <c r="K139" s="81"/>
      <c r="L139" s="81"/>
      <c r="M139" s="81"/>
      <c r="N139" s="82" t="str">
        <f t="shared" si="34"/>
        <v/>
      </c>
      <c r="O139" s="81"/>
      <c r="P139" s="81"/>
      <c r="Q139" s="82" t="str">
        <f t="shared" si="35"/>
        <v/>
      </c>
      <c r="R139" s="81"/>
      <c r="S139" s="81"/>
      <c r="T139" s="81"/>
      <c r="U139" s="81"/>
      <c r="V139" s="83"/>
      <c r="W139" s="59">
        <f t="shared" si="17"/>
        <v>0</v>
      </c>
      <c r="X139" s="59">
        <f t="shared" si="18"/>
        <v>0</v>
      </c>
      <c r="Y139" s="59">
        <f t="shared" si="3"/>
        <v>0</v>
      </c>
      <c r="Z139" s="67"/>
      <c r="AA139" s="67"/>
      <c r="AB139" s="67"/>
    </row>
    <row r="140" spans="1:28" ht="15.75" customHeight="1">
      <c r="A140" s="92" t="s">
        <v>67</v>
      </c>
      <c r="B140" s="78" t="s">
        <v>297</v>
      </c>
      <c r="C140" s="78" t="s">
        <v>300</v>
      </c>
      <c r="D140" s="79"/>
      <c r="F140" s="80"/>
      <c r="G140" s="81"/>
      <c r="H140" s="82" t="str">
        <f t="shared" si="33"/>
        <v/>
      </c>
      <c r="I140" s="81"/>
      <c r="J140" s="81"/>
      <c r="K140" s="81"/>
      <c r="L140" s="81"/>
      <c r="M140" s="81"/>
      <c r="N140" s="82" t="str">
        <f t="shared" si="34"/>
        <v/>
      </c>
      <c r="O140" s="81"/>
      <c r="P140" s="81"/>
      <c r="Q140" s="82" t="str">
        <f t="shared" si="35"/>
        <v/>
      </c>
      <c r="R140" s="81"/>
      <c r="S140" s="81"/>
      <c r="T140" s="81"/>
      <c r="U140" s="81"/>
      <c r="V140" s="83"/>
      <c r="W140" s="59">
        <f t="shared" si="17"/>
        <v>0</v>
      </c>
      <c r="X140" s="59">
        <f t="shared" si="18"/>
        <v>0</v>
      </c>
      <c r="Y140" s="59">
        <f t="shared" si="3"/>
        <v>0</v>
      </c>
      <c r="Z140" s="67"/>
      <c r="AA140" s="67"/>
      <c r="AB140" s="67"/>
    </row>
    <row r="141" spans="1:28" ht="13.5" customHeight="1">
      <c r="A141" s="92" t="s">
        <v>67</v>
      </c>
      <c r="B141" s="78" t="s">
        <v>301</v>
      </c>
      <c r="C141" s="78" t="s">
        <v>302</v>
      </c>
      <c r="D141" s="79"/>
      <c r="F141" s="80"/>
      <c r="G141" s="81"/>
      <c r="H141" s="82" t="str">
        <f t="shared" si="33"/>
        <v/>
      </c>
      <c r="I141" s="81"/>
      <c r="J141" s="81"/>
      <c r="K141" s="81"/>
      <c r="L141" s="81"/>
      <c r="M141" s="81"/>
      <c r="N141" s="82" t="str">
        <f t="shared" si="34"/>
        <v/>
      </c>
      <c r="O141" s="81"/>
      <c r="P141" s="81"/>
      <c r="Q141" s="82" t="str">
        <f t="shared" si="35"/>
        <v/>
      </c>
      <c r="R141" s="81"/>
      <c r="S141" s="81"/>
      <c r="T141" s="81"/>
      <c r="U141" s="81"/>
      <c r="V141" s="83"/>
      <c r="W141" s="59">
        <f t="shared" si="17"/>
        <v>0</v>
      </c>
      <c r="X141" s="59">
        <f t="shared" si="18"/>
        <v>0</v>
      </c>
      <c r="Y141" s="59">
        <f t="shared" si="3"/>
        <v>0</v>
      </c>
      <c r="Z141" s="67"/>
      <c r="AA141" s="67"/>
      <c r="AB141" s="67"/>
    </row>
    <row r="142" spans="1:28" ht="13.5" customHeight="1">
      <c r="A142" s="92" t="s">
        <v>67</v>
      </c>
      <c r="B142" s="78" t="s">
        <v>301</v>
      </c>
      <c r="C142" s="78" t="s">
        <v>303</v>
      </c>
      <c r="D142" s="79"/>
      <c r="F142" s="80"/>
      <c r="G142" s="81"/>
      <c r="H142" s="82" t="str">
        <f t="shared" si="33"/>
        <v/>
      </c>
      <c r="I142" s="81"/>
      <c r="J142" s="81"/>
      <c r="K142" s="81"/>
      <c r="L142" s="81"/>
      <c r="M142" s="81"/>
      <c r="N142" s="82" t="str">
        <f t="shared" si="34"/>
        <v/>
      </c>
      <c r="O142" s="81"/>
      <c r="P142" s="81"/>
      <c r="Q142" s="82" t="str">
        <f t="shared" si="35"/>
        <v/>
      </c>
      <c r="R142" s="81"/>
      <c r="S142" s="81"/>
      <c r="T142" s="81"/>
      <c r="U142" s="81"/>
      <c r="V142" s="83"/>
      <c r="W142" s="59">
        <f t="shared" si="17"/>
        <v>0</v>
      </c>
      <c r="X142" s="59">
        <f t="shared" si="18"/>
        <v>0</v>
      </c>
      <c r="Y142" s="59">
        <f t="shared" si="3"/>
        <v>0</v>
      </c>
      <c r="Z142" s="67"/>
      <c r="AA142" s="67"/>
      <c r="AB142" s="67"/>
    </row>
    <row r="143" spans="1:28" ht="13.5" customHeight="1">
      <c r="A143" s="92" t="s">
        <v>67</v>
      </c>
      <c r="B143" s="78" t="s">
        <v>301</v>
      </c>
      <c r="C143" s="78" t="s">
        <v>304</v>
      </c>
      <c r="D143" s="79"/>
      <c r="F143" s="80"/>
      <c r="G143" s="81"/>
      <c r="H143" s="82" t="str">
        <f t="shared" si="33"/>
        <v/>
      </c>
      <c r="I143" s="81"/>
      <c r="J143" s="81"/>
      <c r="K143" s="81"/>
      <c r="L143" s="81"/>
      <c r="M143" s="81"/>
      <c r="N143" s="82" t="str">
        <f t="shared" si="34"/>
        <v/>
      </c>
      <c r="O143" s="81"/>
      <c r="P143" s="81"/>
      <c r="Q143" s="82" t="str">
        <f t="shared" si="35"/>
        <v/>
      </c>
      <c r="R143" s="81"/>
      <c r="S143" s="81"/>
      <c r="T143" s="81"/>
      <c r="U143" s="81"/>
      <c r="V143" s="83"/>
      <c r="W143" s="59">
        <f t="shared" si="17"/>
        <v>0</v>
      </c>
      <c r="X143" s="59">
        <f t="shared" si="18"/>
        <v>0</v>
      </c>
      <c r="Y143" s="59">
        <f t="shared" si="3"/>
        <v>0</v>
      </c>
      <c r="Z143" s="67"/>
      <c r="AA143" s="67"/>
      <c r="AB143" s="67"/>
    </row>
    <row r="144" spans="1:28" ht="15.75" customHeight="1">
      <c r="A144" s="92" t="s">
        <v>67</v>
      </c>
      <c r="B144" s="78" t="s">
        <v>305</v>
      </c>
      <c r="C144" s="78" t="s">
        <v>306</v>
      </c>
      <c r="D144" s="79"/>
      <c r="F144" s="80"/>
      <c r="G144" s="81"/>
      <c r="H144" s="82" t="str">
        <f t="shared" si="33"/>
        <v/>
      </c>
      <c r="I144" s="81"/>
      <c r="J144" s="81"/>
      <c r="K144" s="81"/>
      <c r="L144" s="81"/>
      <c r="M144" s="81"/>
      <c r="N144" s="82" t="str">
        <f t="shared" si="34"/>
        <v/>
      </c>
      <c r="O144" s="81"/>
      <c r="P144" s="81"/>
      <c r="Q144" s="82" t="str">
        <f t="shared" si="35"/>
        <v/>
      </c>
      <c r="R144" s="81"/>
      <c r="S144" s="81"/>
      <c r="T144" s="81"/>
      <c r="U144" s="81"/>
      <c r="V144" s="83"/>
      <c r="W144" s="59">
        <f t="shared" si="17"/>
        <v>0</v>
      </c>
      <c r="X144" s="59">
        <f t="shared" si="18"/>
        <v>0</v>
      </c>
      <c r="Y144" s="59">
        <f t="shared" si="3"/>
        <v>0</v>
      </c>
      <c r="Z144" s="67"/>
      <c r="AA144" s="67"/>
      <c r="AB144" s="67"/>
    </row>
    <row r="145" spans="1:28" ht="13.5" customHeight="1">
      <c r="A145" s="92" t="s">
        <v>67</v>
      </c>
      <c r="B145" s="78" t="s">
        <v>305</v>
      </c>
      <c r="C145" s="78" t="s">
        <v>307</v>
      </c>
      <c r="D145" s="79"/>
      <c r="F145" s="80"/>
      <c r="G145" s="81"/>
      <c r="H145" s="82" t="str">
        <f t="shared" si="33"/>
        <v/>
      </c>
      <c r="I145" s="81"/>
      <c r="J145" s="81"/>
      <c r="K145" s="81"/>
      <c r="L145" s="81"/>
      <c r="M145" s="81"/>
      <c r="N145" s="82" t="str">
        <f t="shared" si="34"/>
        <v/>
      </c>
      <c r="O145" s="81"/>
      <c r="P145" s="81"/>
      <c r="Q145" s="82" t="str">
        <f t="shared" si="35"/>
        <v/>
      </c>
      <c r="R145" s="81"/>
      <c r="S145" s="81"/>
      <c r="T145" s="81"/>
      <c r="U145" s="81"/>
      <c r="V145" s="83"/>
      <c r="W145" s="59">
        <f t="shared" si="17"/>
        <v>0</v>
      </c>
      <c r="X145" s="59">
        <f t="shared" si="18"/>
        <v>0</v>
      </c>
      <c r="Y145" s="59">
        <f t="shared" si="3"/>
        <v>0</v>
      </c>
      <c r="Z145" s="67"/>
      <c r="AA145" s="67"/>
      <c r="AB145" s="67"/>
    </row>
    <row r="146" spans="1:28" ht="15.75" customHeight="1">
      <c r="A146" s="92" t="s">
        <v>67</v>
      </c>
      <c r="B146" s="78" t="s">
        <v>308</v>
      </c>
      <c r="C146" s="78" t="s">
        <v>309</v>
      </c>
      <c r="D146" s="79"/>
      <c r="F146" s="80"/>
      <c r="G146" s="81"/>
      <c r="H146" s="82" t="str">
        <f t="shared" si="33"/>
        <v/>
      </c>
      <c r="I146" s="81"/>
      <c r="J146" s="81"/>
      <c r="K146" s="81"/>
      <c r="L146" s="81"/>
      <c r="M146" s="81"/>
      <c r="N146" s="81"/>
      <c r="O146" s="81"/>
      <c r="P146" s="82" t="str">
        <f>IF($D146="Achieved","A",IF($D146="Yes","Y",IF($D146="Maybe","M","")))</f>
        <v/>
      </c>
      <c r="Q146" s="81"/>
      <c r="R146" s="81"/>
      <c r="S146" s="81"/>
      <c r="T146" s="82" t="str">
        <f>IF($D146="Achieved","A",IF($D146="Yes","Y",IF($D146="Maybe","M","")))</f>
        <v/>
      </c>
      <c r="U146" s="81"/>
      <c r="V146" s="83"/>
      <c r="W146" s="59">
        <f t="shared" si="17"/>
        <v>0</v>
      </c>
      <c r="X146" s="59">
        <f t="shared" si="18"/>
        <v>0</v>
      </c>
      <c r="Y146" s="59">
        <f t="shared" si="3"/>
        <v>0</v>
      </c>
      <c r="Z146" s="67"/>
      <c r="AA146" s="67"/>
      <c r="AB146" s="67"/>
    </row>
    <row r="147" spans="1:28" ht="13.5" customHeight="1">
      <c r="A147" s="92" t="s">
        <v>67</v>
      </c>
      <c r="B147" s="78" t="s">
        <v>310</v>
      </c>
      <c r="C147" s="78" t="s">
        <v>311</v>
      </c>
      <c r="D147" s="79"/>
      <c r="F147" s="80"/>
      <c r="G147" s="81"/>
      <c r="H147" s="82" t="str">
        <f t="shared" si="33"/>
        <v/>
      </c>
      <c r="I147" s="81"/>
      <c r="J147" s="81"/>
      <c r="K147" s="81"/>
      <c r="L147" s="81"/>
      <c r="M147" s="81"/>
      <c r="N147" s="82" t="str">
        <f t="shared" ref="N147:N155" si="36">IF($D147="Achieved","A",IF($D147="Yes","Y",IF($D147="Maybe","M","")))</f>
        <v/>
      </c>
      <c r="O147" s="81"/>
      <c r="P147" s="81"/>
      <c r="Q147" s="82" t="str">
        <f t="shared" ref="Q147:Q148" si="37">IF($D147="Achieved","A",IF($D147="Yes","Y",IF($D147="Maybe","M","")))</f>
        <v/>
      </c>
      <c r="R147" s="81"/>
      <c r="S147" s="81"/>
      <c r="T147" s="81"/>
      <c r="U147" s="81"/>
      <c r="V147" s="83"/>
      <c r="W147" s="59">
        <f t="shared" si="17"/>
        <v>0</v>
      </c>
      <c r="X147" s="59">
        <f t="shared" si="18"/>
        <v>0</v>
      </c>
      <c r="Y147" s="59">
        <f t="shared" si="3"/>
        <v>0</v>
      </c>
      <c r="Z147" s="67"/>
      <c r="AA147" s="67"/>
      <c r="AB147" s="67"/>
    </row>
    <row r="148" spans="1:28" ht="13.5" customHeight="1">
      <c r="A148" s="92" t="s">
        <v>67</v>
      </c>
      <c r="B148" s="78" t="s">
        <v>310</v>
      </c>
      <c r="C148" s="78" t="s">
        <v>312</v>
      </c>
      <c r="D148" s="79"/>
      <c r="F148" s="80"/>
      <c r="G148" s="81"/>
      <c r="H148" s="82" t="str">
        <f t="shared" si="33"/>
        <v/>
      </c>
      <c r="I148" s="81"/>
      <c r="J148" s="81"/>
      <c r="K148" s="81"/>
      <c r="L148" s="81"/>
      <c r="M148" s="81"/>
      <c r="N148" s="82" t="str">
        <f t="shared" si="36"/>
        <v/>
      </c>
      <c r="O148" s="81"/>
      <c r="P148" s="81"/>
      <c r="Q148" s="82" t="str">
        <f t="shared" si="37"/>
        <v/>
      </c>
      <c r="R148" s="81"/>
      <c r="S148" s="81"/>
      <c r="T148" s="81"/>
      <c r="U148" s="81"/>
      <c r="V148" s="83"/>
      <c r="W148" s="59">
        <f t="shared" si="17"/>
        <v>0</v>
      </c>
      <c r="X148" s="59">
        <f t="shared" si="18"/>
        <v>0</v>
      </c>
      <c r="Y148" s="59">
        <f t="shared" si="3"/>
        <v>0</v>
      </c>
      <c r="Z148" s="67"/>
      <c r="AA148" s="67"/>
      <c r="AB148" s="67"/>
    </row>
    <row r="149" spans="1:28" ht="15.75" customHeight="1">
      <c r="A149" s="92" t="s">
        <v>67</v>
      </c>
      <c r="B149" s="78" t="s">
        <v>313</v>
      </c>
      <c r="C149" s="78" t="s">
        <v>314</v>
      </c>
      <c r="D149" s="79"/>
      <c r="F149" s="80"/>
      <c r="G149" s="81"/>
      <c r="H149" s="82" t="str">
        <f t="shared" si="33"/>
        <v/>
      </c>
      <c r="I149" s="81"/>
      <c r="J149" s="81"/>
      <c r="K149" s="81"/>
      <c r="L149" s="81"/>
      <c r="M149" s="81"/>
      <c r="N149" s="82" t="str">
        <f t="shared" si="36"/>
        <v/>
      </c>
      <c r="O149" s="81"/>
      <c r="P149" s="81"/>
      <c r="Q149" s="81"/>
      <c r="R149" s="81"/>
      <c r="S149" s="81"/>
      <c r="U149" s="81"/>
      <c r="V149" s="83"/>
      <c r="W149" s="59">
        <f t="shared" si="17"/>
        <v>0</v>
      </c>
      <c r="X149" s="59">
        <f t="shared" si="18"/>
        <v>0</v>
      </c>
      <c r="Y149" s="59">
        <f t="shared" si="3"/>
        <v>0</v>
      </c>
      <c r="Z149" s="67"/>
      <c r="AA149" s="67"/>
      <c r="AB149" s="67"/>
    </row>
    <row r="150" spans="1:28" ht="13.5" customHeight="1">
      <c r="A150" s="92" t="s">
        <v>67</v>
      </c>
      <c r="B150" s="78" t="s">
        <v>313</v>
      </c>
      <c r="C150" s="78" t="s">
        <v>315</v>
      </c>
      <c r="D150" s="79"/>
      <c r="F150" s="80"/>
      <c r="G150" s="81"/>
      <c r="H150" s="82" t="str">
        <f t="shared" si="33"/>
        <v/>
      </c>
      <c r="I150" s="81"/>
      <c r="J150" s="81"/>
      <c r="K150" s="81"/>
      <c r="L150" s="81"/>
      <c r="M150" s="81"/>
      <c r="N150" s="82" t="str">
        <f t="shared" si="36"/>
        <v/>
      </c>
      <c r="O150" s="81"/>
      <c r="P150" s="81"/>
      <c r="Q150" s="81"/>
      <c r="R150" s="81"/>
      <c r="S150" s="81"/>
      <c r="U150" s="81"/>
      <c r="V150" s="83"/>
      <c r="W150" s="59">
        <f t="shared" si="17"/>
        <v>0</v>
      </c>
      <c r="X150" s="59">
        <f t="shared" si="18"/>
        <v>0</v>
      </c>
      <c r="Y150" s="59">
        <f t="shared" si="3"/>
        <v>0</v>
      </c>
      <c r="Z150" s="67"/>
      <c r="AA150" s="67"/>
      <c r="AB150" s="67"/>
    </row>
    <row r="151" spans="1:28" ht="13.5" customHeight="1">
      <c r="A151" s="92" t="s">
        <v>67</v>
      </c>
      <c r="B151" s="78" t="s">
        <v>316</v>
      </c>
      <c r="C151" s="78" t="s">
        <v>317</v>
      </c>
      <c r="D151" s="79"/>
      <c r="F151" s="80"/>
      <c r="G151" s="81"/>
      <c r="H151" s="82" t="str">
        <f t="shared" si="33"/>
        <v/>
      </c>
      <c r="I151" s="81"/>
      <c r="J151" s="81"/>
      <c r="K151" s="81"/>
      <c r="L151" s="81"/>
      <c r="M151" s="81"/>
      <c r="N151" s="82" t="str">
        <f t="shared" si="36"/>
        <v/>
      </c>
      <c r="O151" s="81"/>
      <c r="P151" s="81"/>
      <c r="Q151" s="82" t="str">
        <f t="shared" ref="Q151:Q155" si="38">IF($D151="Achieved","A",IF($D151="Yes","Y",IF($D151="Maybe","M","")))</f>
        <v/>
      </c>
      <c r="R151" s="81"/>
      <c r="S151" s="81"/>
      <c r="T151" s="81"/>
      <c r="U151" s="81"/>
      <c r="V151" s="83"/>
      <c r="W151" s="59">
        <f t="shared" si="17"/>
        <v>0</v>
      </c>
      <c r="X151" s="59">
        <f t="shared" si="18"/>
        <v>0</v>
      </c>
      <c r="Y151" s="59">
        <f t="shared" si="3"/>
        <v>0</v>
      </c>
      <c r="Z151" s="67"/>
      <c r="AA151" s="67"/>
      <c r="AB151" s="67"/>
    </row>
    <row r="152" spans="1:28" ht="13.5" customHeight="1">
      <c r="A152" s="92" t="s">
        <v>67</v>
      </c>
      <c r="B152" s="78" t="s">
        <v>316</v>
      </c>
      <c r="C152" s="78" t="s">
        <v>318</v>
      </c>
      <c r="D152" s="79"/>
      <c r="F152" s="80"/>
      <c r="G152" s="81"/>
      <c r="H152" s="82" t="str">
        <f t="shared" si="33"/>
        <v/>
      </c>
      <c r="I152" s="81"/>
      <c r="J152" s="81"/>
      <c r="K152" s="81"/>
      <c r="L152" s="81"/>
      <c r="M152" s="81"/>
      <c r="N152" s="82" t="str">
        <f t="shared" si="36"/>
        <v/>
      </c>
      <c r="O152" s="81"/>
      <c r="P152" s="81"/>
      <c r="Q152" s="82" t="str">
        <f t="shared" si="38"/>
        <v/>
      </c>
      <c r="R152" s="81"/>
      <c r="S152" s="81"/>
      <c r="T152" s="81"/>
      <c r="U152" s="81"/>
      <c r="V152" s="83"/>
      <c r="W152" s="59">
        <f t="shared" si="17"/>
        <v>0</v>
      </c>
      <c r="X152" s="59">
        <f t="shared" si="18"/>
        <v>0</v>
      </c>
      <c r="Y152" s="59">
        <f t="shared" si="3"/>
        <v>0</v>
      </c>
      <c r="Z152" s="67"/>
      <c r="AA152" s="67"/>
      <c r="AB152" s="67"/>
    </row>
    <row r="153" spans="1:28" ht="13.5" customHeight="1">
      <c r="A153" s="92" t="s">
        <v>67</v>
      </c>
      <c r="B153" s="78" t="s">
        <v>316</v>
      </c>
      <c r="C153" s="78" t="s">
        <v>319</v>
      </c>
      <c r="D153" s="79"/>
      <c r="F153" s="80"/>
      <c r="G153" s="81"/>
      <c r="H153" s="82" t="str">
        <f t="shared" si="33"/>
        <v/>
      </c>
      <c r="I153" s="81"/>
      <c r="J153" s="81"/>
      <c r="K153" s="81"/>
      <c r="L153" s="81"/>
      <c r="M153" s="81"/>
      <c r="N153" s="82" t="str">
        <f t="shared" si="36"/>
        <v/>
      </c>
      <c r="O153" s="81"/>
      <c r="P153" s="81"/>
      <c r="Q153" s="82" t="str">
        <f t="shared" si="38"/>
        <v/>
      </c>
      <c r="R153" s="81"/>
      <c r="S153" s="81"/>
      <c r="T153" s="81"/>
      <c r="U153" s="81"/>
      <c r="V153" s="83"/>
      <c r="W153" s="59">
        <f t="shared" si="17"/>
        <v>0</v>
      </c>
      <c r="X153" s="59">
        <f t="shared" si="18"/>
        <v>0</v>
      </c>
      <c r="Y153" s="59">
        <f t="shared" si="3"/>
        <v>0</v>
      </c>
      <c r="Z153" s="67"/>
      <c r="AA153" s="67"/>
      <c r="AB153" s="67"/>
    </row>
    <row r="154" spans="1:28" ht="13.5" customHeight="1">
      <c r="A154" s="92" t="s">
        <v>67</v>
      </c>
      <c r="B154" s="78" t="s">
        <v>320</v>
      </c>
      <c r="C154" s="78" t="s">
        <v>321</v>
      </c>
      <c r="D154" s="79"/>
      <c r="F154" s="80"/>
      <c r="G154" s="81"/>
      <c r="H154" s="84" t="str">
        <f t="shared" si="33"/>
        <v/>
      </c>
      <c r="I154" s="81"/>
      <c r="J154" s="81"/>
      <c r="K154" s="81"/>
      <c r="L154" s="81"/>
      <c r="M154" s="81"/>
      <c r="N154" s="82" t="str">
        <f t="shared" si="36"/>
        <v/>
      </c>
      <c r="O154" s="81"/>
      <c r="P154" s="81"/>
      <c r="Q154" s="82" t="str">
        <f t="shared" si="38"/>
        <v/>
      </c>
      <c r="R154" s="81"/>
      <c r="S154" s="81"/>
      <c r="T154" s="81"/>
      <c r="U154" s="81"/>
      <c r="V154" s="83"/>
      <c r="W154" s="59">
        <f t="shared" si="17"/>
        <v>0</v>
      </c>
      <c r="X154" s="59">
        <f t="shared" si="18"/>
        <v>0</v>
      </c>
      <c r="Y154" s="59">
        <f t="shared" si="3"/>
        <v>0</v>
      </c>
      <c r="Z154" s="67"/>
      <c r="AA154" s="67"/>
      <c r="AB154" s="67"/>
    </row>
    <row r="155" spans="1:28" ht="13.5" customHeight="1">
      <c r="A155" s="92" t="s">
        <v>67</v>
      </c>
      <c r="B155" s="78" t="s">
        <v>320</v>
      </c>
      <c r="C155" s="78" t="s">
        <v>322</v>
      </c>
      <c r="D155" s="79"/>
      <c r="F155" s="80"/>
      <c r="G155" s="81"/>
      <c r="H155" s="82" t="str">
        <f t="shared" si="33"/>
        <v/>
      </c>
      <c r="I155" s="81"/>
      <c r="J155" s="81"/>
      <c r="K155" s="81"/>
      <c r="L155" s="81"/>
      <c r="M155" s="81"/>
      <c r="N155" s="82" t="str">
        <f t="shared" si="36"/>
        <v/>
      </c>
      <c r="O155" s="81"/>
      <c r="P155" s="81"/>
      <c r="Q155" s="82" t="str">
        <f t="shared" si="38"/>
        <v/>
      </c>
      <c r="R155" s="81"/>
      <c r="S155" s="81"/>
      <c r="T155" s="81"/>
      <c r="U155" s="81"/>
      <c r="V155" s="83"/>
      <c r="W155" s="59">
        <f t="shared" si="17"/>
        <v>0</v>
      </c>
      <c r="X155" s="59">
        <f t="shared" si="18"/>
        <v>0</v>
      </c>
      <c r="Y155" s="59">
        <f t="shared" si="3"/>
        <v>0</v>
      </c>
      <c r="Z155" s="67"/>
      <c r="AA155" s="67"/>
      <c r="AB155" s="67"/>
    </row>
    <row r="156" spans="1:28" ht="13.5" customHeight="1">
      <c r="A156" s="92" t="s">
        <v>67</v>
      </c>
      <c r="B156" s="78" t="s">
        <v>323</v>
      </c>
      <c r="C156" s="78" t="s">
        <v>324</v>
      </c>
      <c r="D156" s="79"/>
      <c r="F156" s="80"/>
      <c r="G156" s="81"/>
      <c r="H156" s="82" t="str">
        <f t="shared" si="33"/>
        <v/>
      </c>
      <c r="I156" s="81"/>
      <c r="J156" s="81"/>
      <c r="K156" s="81"/>
      <c r="L156" s="81"/>
      <c r="M156" s="81"/>
      <c r="N156" s="81"/>
      <c r="O156" s="81"/>
      <c r="P156" s="82" t="str">
        <f t="shared" ref="P156:Q156" si="39">IF($D156="Achieved","A",IF($D156="Yes","Y",IF($D156="Maybe","M","")))</f>
        <v/>
      </c>
      <c r="Q156" s="82" t="str">
        <f t="shared" si="39"/>
        <v/>
      </c>
      <c r="R156" s="81"/>
      <c r="S156" s="81"/>
      <c r="T156" s="81"/>
      <c r="U156" s="81"/>
      <c r="V156" s="83"/>
      <c r="W156" s="59">
        <f t="shared" si="17"/>
        <v>0</v>
      </c>
      <c r="X156" s="59">
        <f t="shared" si="18"/>
        <v>0</v>
      </c>
      <c r="Y156" s="59">
        <f t="shared" si="3"/>
        <v>0</v>
      </c>
      <c r="Z156" s="67"/>
      <c r="AA156" s="67"/>
      <c r="AB156" s="67"/>
    </row>
    <row r="157" spans="1:28" ht="13.5" customHeight="1">
      <c r="A157" s="92" t="s">
        <v>67</v>
      </c>
      <c r="B157" s="78" t="s">
        <v>325</v>
      </c>
      <c r="C157" s="78" t="s">
        <v>326</v>
      </c>
      <c r="D157" s="79"/>
      <c r="F157" s="80"/>
      <c r="G157" s="81"/>
      <c r="H157" s="82" t="str">
        <f t="shared" si="33"/>
        <v/>
      </c>
      <c r="I157" s="81"/>
      <c r="J157" s="81"/>
      <c r="K157" s="81"/>
      <c r="L157" s="81"/>
      <c r="M157" s="81"/>
      <c r="N157" s="81"/>
      <c r="O157" s="81"/>
      <c r="P157" s="81"/>
      <c r="Q157" s="81"/>
      <c r="R157" s="81"/>
      <c r="S157" s="81"/>
      <c r="T157" s="81"/>
      <c r="U157" s="81"/>
      <c r="V157" s="83"/>
      <c r="W157" s="59">
        <f t="shared" si="17"/>
        <v>0</v>
      </c>
      <c r="X157" s="59">
        <f t="shared" si="18"/>
        <v>0</v>
      </c>
      <c r="Y157" s="59">
        <f t="shared" si="3"/>
        <v>0</v>
      </c>
      <c r="Z157" s="67"/>
      <c r="AA157" s="67"/>
      <c r="AB157" s="67"/>
    </row>
    <row r="158" spans="1:28" ht="13.5" customHeight="1">
      <c r="A158" s="92" t="s">
        <v>67</v>
      </c>
      <c r="B158" s="78" t="s">
        <v>327</v>
      </c>
      <c r="C158" s="78" t="s">
        <v>328</v>
      </c>
      <c r="D158" s="79"/>
      <c r="F158" s="80"/>
      <c r="G158" s="81"/>
      <c r="H158" s="82" t="str">
        <f t="shared" si="33"/>
        <v/>
      </c>
      <c r="I158" s="81"/>
      <c r="J158" s="81"/>
      <c r="K158" s="81"/>
      <c r="L158" s="81"/>
      <c r="M158" s="81"/>
      <c r="N158" s="81"/>
      <c r="O158" s="81"/>
      <c r="P158" s="81"/>
      <c r="Q158" s="81"/>
      <c r="R158" s="81"/>
      <c r="S158" s="81"/>
      <c r="T158" s="81"/>
      <c r="U158" s="81"/>
      <c r="V158" s="83"/>
      <c r="W158" s="59">
        <f t="shared" si="17"/>
        <v>0</v>
      </c>
      <c r="X158" s="59">
        <f t="shared" si="18"/>
        <v>0</v>
      </c>
      <c r="Y158" s="59">
        <f t="shared" si="3"/>
        <v>0</v>
      </c>
      <c r="Z158" s="67"/>
      <c r="AA158" s="67"/>
      <c r="AB158" s="67"/>
    </row>
    <row r="159" spans="1:28" ht="15.75" customHeight="1">
      <c r="A159" s="92" t="s">
        <v>67</v>
      </c>
      <c r="B159" s="78" t="s">
        <v>327</v>
      </c>
      <c r="C159" s="78" t="s">
        <v>329</v>
      </c>
      <c r="D159" s="79"/>
      <c r="F159" s="80"/>
      <c r="G159" s="81"/>
      <c r="H159" s="82" t="str">
        <f t="shared" si="33"/>
        <v/>
      </c>
      <c r="I159" s="81"/>
      <c r="J159" s="81"/>
      <c r="K159" s="81"/>
      <c r="L159" s="81"/>
      <c r="M159" s="81"/>
      <c r="N159" s="81"/>
      <c r="O159" s="81"/>
      <c r="P159" s="81"/>
      <c r="Q159" s="81"/>
      <c r="R159" s="81"/>
      <c r="S159" s="81"/>
      <c r="T159" s="81"/>
      <c r="U159" s="81"/>
      <c r="V159" s="83"/>
      <c r="W159" s="59">
        <f t="shared" si="17"/>
        <v>0</v>
      </c>
      <c r="X159" s="59">
        <f t="shared" si="18"/>
        <v>0</v>
      </c>
      <c r="Y159" s="59">
        <f t="shared" si="3"/>
        <v>0</v>
      </c>
      <c r="Z159" s="67"/>
      <c r="AA159" s="67"/>
      <c r="AB159" s="67"/>
    </row>
    <row r="160" spans="1:28" ht="15.75" customHeight="1">
      <c r="A160" s="92" t="s">
        <v>67</v>
      </c>
      <c r="B160" s="78" t="s">
        <v>330</v>
      </c>
      <c r="C160" s="78" t="s">
        <v>331</v>
      </c>
      <c r="D160" s="79"/>
      <c r="F160" s="80"/>
      <c r="G160" s="81"/>
      <c r="H160" s="82" t="str">
        <f t="shared" si="33"/>
        <v/>
      </c>
      <c r="I160" s="81"/>
      <c r="J160" s="81"/>
      <c r="K160" s="81"/>
      <c r="L160" s="81"/>
      <c r="M160" s="81"/>
      <c r="N160" s="81"/>
      <c r="O160" s="81"/>
      <c r="P160" s="81"/>
      <c r="Q160" s="81"/>
      <c r="R160" s="81"/>
      <c r="S160" s="81"/>
      <c r="T160" s="81"/>
      <c r="U160" s="81"/>
      <c r="V160" s="83"/>
      <c r="W160" s="59">
        <f t="shared" si="17"/>
        <v>0</v>
      </c>
      <c r="X160" s="59">
        <f t="shared" si="18"/>
        <v>0</v>
      </c>
      <c r="Y160" s="59">
        <f t="shared" si="3"/>
        <v>0</v>
      </c>
      <c r="Z160" s="67"/>
      <c r="AA160" s="67"/>
      <c r="AB160" s="67"/>
    </row>
    <row r="161" spans="1:28" ht="15.75" customHeight="1">
      <c r="A161" s="92" t="s">
        <v>67</v>
      </c>
      <c r="B161" s="78" t="s">
        <v>330</v>
      </c>
      <c r="C161" s="78" t="s">
        <v>332</v>
      </c>
      <c r="D161" s="79"/>
      <c r="F161" s="80"/>
      <c r="G161" s="81"/>
      <c r="H161" s="82" t="str">
        <f t="shared" si="33"/>
        <v/>
      </c>
      <c r="I161" s="81"/>
      <c r="J161" s="81"/>
      <c r="K161" s="81"/>
      <c r="L161" s="81"/>
      <c r="M161" s="81"/>
      <c r="N161" s="81"/>
      <c r="O161" s="81"/>
      <c r="P161" s="81"/>
      <c r="Q161" s="81"/>
      <c r="R161" s="81"/>
      <c r="S161" s="81"/>
      <c r="T161" s="81"/>
      <c r="U161" s="81"/>
      <c r="V161" s="83"/>
      <c r="W161" s="59">
        <f t="shared" si="17"/>
        <v>0</v>
      </c>
      <c r="X161" s="59">
        <f t="shared" si="18"/>
        <v>0</v>
      </c>
      <c r="Y161" s="59">
        <f t="shared" si="3"/>
        <v>0</v>
      </c>
      <c r="Z161" s="67"/>
      <c r="AA161" s="67"/>
      <c r="AB161" s="67"/>
    </row>
    <row r="162" spans="1:28" ht="13.5" customHeight="1">
      <c r="A162" s="93" t="s">
        <v>68</v>
      </c>
      <c r="B162" s="78" t="s">
        <v>333</v>
      </c>
      <c r="C162" s="78" t="s">
        <v>334</v>
      </c>
      <c r="D162" s="79"/>
      <c r="F162" s="80"/>
      <c r="G162" s="81"/>
      <c r="H162" s="86" t="str">
        <f t="shared" si="33"/>
        <v/>
      </c>
      <c r="I162" s="81"/>
      <c r="J162" s="81"/>
      <c r="K162" s="81"/>
      <c r="L162" s="81"/>
      <c r="M162" s="81"/>
      <c r="N162" s="81"/>
      <c r="O162" s="82" t="str">
        <f>IF($D162="Achieved","A",IF($D162="Yes","Y",IF($D162="Maybe","M","")))</f>
        <v/>
      </c>
      <c r="P162" s="81"/>
      <c r="Q162" s="81"/>
      <c r="R162" s="81"/>
      <c r="S162" s="81"/>
      <c r="T162" s="81"/>
      <c r="U162" s="81"/>
      <c r="V162" s="83"/>
      <c r="W162" s="59">
        <f t="shared" si="17"/>
        <v>0</v>
      </c>
      <c r="X162" s="59">
        <f t="shared" si="18"/>
        <v>0</v>
      </c>
      <c r="Y162" s="59">
        <f t="shared" si="3"/>
        <v>0</v>
      </c>
      <c r="Z162" s="67"/>
      <c r="AA162" s="67"/>
      <c r="AB162" s="67"/>
    </row>
    <row r="163" spans="1:28" ht="13.5" customHeight="1">
      <c r="A163" s="93" t="s">
        <v>68</v>
      </c>
      <c r="B163" s="78" t="s">
        <v>335</v>
      </c>
      <c r="C163" s="78" t="s">
        <v>336</v>
      </c>
      <c r="D163" s="79"/>
      <c r="F163" s="80"/>
      <c r="G163" s="81"/>
      <c r="H163" s="82" t="str">
        <f t="shared" si="33"/>
        <v/>
      </c>
      <c r="I163" s="81"/>
      <c r="J163" s="81"/>
      <c r="K163" s="81"/>
      <c r="L163" s="81"/>
      <c r="M163" s="81"/>
      <c r="N163" s="81"/>
      <c r="O163" s="81"/>
      <c r="P163" s="81"/>
      <c r="Q163" s="81"/>
      <c r="R163" s="81"/>
      <c r="S163" s="81"/>
      <c r="T163" s="81"/>
      <c r="U163" s="81"/>
      <c r="V163" s="83"/>
      <c r="W163" s="59">
        <f t="shared" si="17"/>
        <v>0</v>
      </c>
      <c r="X163" s="59">
        <f t="shared" si="18"/>
        <v>0</v>
      </c>
      <c r="Y163" s="59">
        <f t="shared" si="3"/>
        <v>0</v>
      </c>
      <c r="Z163" s="67"/>
      <c r="AA163" s="67"/>
      <c r="AB163" s="67"/>
    </row>
    <row r="164" spans="1:28" ht="15.75" customHeight="1">
      <c r="A164" s="93" t="s">
        <v>68</v>
      </c>
      <c r="B164" s="78" t="s">
        <v>335</v>
      </c>
      <c r="C164" s="78" t="s">
        <v>337</v>
      </c>
      <c r="D164" s="79"/>
      <c r="F164" s="80"/>
      <c r="G164" s="81"/>
      <c r="H164" s="82" t="str">
        <f t="shared" si="33"/>
        <v/>
      </c>
      <c r="I164" s="81"/>
      <c r="J164" s="81"/>
      <c r="K164" s="81"/>
      <c r="L164" s="81"/>
      <c r="M164" s="81"/>
      <c r="N164" s="81"/>
      <c r="O164" s="81"/>
      <c r="P164" s="81"/>
      <c r="Q164" s="81"/>
      <c r="R164" s="81"/>
      <c r="S164" s="81"/>
      <c r="T164" s="81"/>
      <c r="U164" s="81"/>
      <c r="V164" s="83"/>
      <c r="W164" s="59">
        <f t="shared" si="17"/>
        <v>0</v>
      </c>
      <c r="X164" s="59">
        <f t="shared" si="18"/>
        <v>0</v>
      </c>
      <c r="Y164" s="59">
        <f t="shared" si="3"/>
        <v>0</v>
      </c>
      <c r="Z164" s="67"/>
      <c r="AA164" s="67"/>
      <c r="AB164" s="67"/>
    </row>
    <row r="165" spans="1:28" ht="15.75" customHeight="1">
      <c r="A165" s="93" t="s">
        <v>68</v>
      </c>
      <c r="B165" s="78" t="s">
        <v>338</v>
      </c>
      <c r="C165" s="78" t="s">
        <v>339</v>
      </c>
      <c r="D165" s="79"/>
      <c r="F165" s="80"/>
      <c r="G165" s="81"/>
      <c r="H165" s="82" t="str">
        <f t="shared" si="33"/>
        <v/>
      </c>
      <c r="I165" s="81"/>
      <c r="J165" s="81"/>
      <c r="K165" s="81"/>
      <c r="L165" s="81"/>
      <c r="M165" s="81"/>
      <c r="N165" s="81"/>
      <c r="O165" s="82" t="str">
        <f t="shared" ref="O165:O170" si="40">IF($D165="Achieved","A",IF($D165="Yes","Y",IF($D165="Maybe","M","")))</f>
        <v/>
      </c>
      <c r="P165" s="81"/>
      <c r="Q165" s="81"/>
      <c r="R165" s="81"/>
      <c r="S165" s="81"/>
      <c r="T165" s="81"/>
      <c r="U165" s="81"/>
      <c r="V165" s="83"/>
      <c r="W165" s="59">
        <f t="shared" si="17"/>
        <v>0</v>
      </c>
      <c r="X165" s="59">
        <f t="shared" si="18"/>
        <v>0</v>
      </c>
      <c r="Y165" s="59">
        <f t="shared" si="3"/>
        <v>0</v>
      </c>
      <c r="Z165" s="67"/>
      <c r="AA165" s="67"/>
      <c r="AB165" s="67"/>
    </row>
    <row r="166" spans="1:28" ht="13.5" customHeight="1">
      <c r="A166" s="93" t="s">
        <v>68</v>
      </c>
      <c r="B166" s="78" t="s">
        <v>338</v>
      </c>
      <c r="C166" s="78" t="s">
        <v>340</v>
      </c>
      <c r="D166" s="79"/>
      <c r="F166" s="80"/>
      <c r="G166" s="81"/>
      <c r="H166" s="82" t="str">
        <f t="shared" si="33"/>
        <v/>
      </c>
      <c r="I166" s="81"/>
      <c r="J166" s="81"/>
      <c r="K166" s="81"/>
      <c r="L166" s="81"/>
      <c r="M166" s="81"/>
      <c r="N166" s="81"/>
      <c r="O166" s="82" t="str">
        <f t="shared" si="40"/>
        <v/>
      </c>
      <c r="P166" s="81"/>
      <c r="Q166" s="81"/>
      <c r="R166" s="81"/>
      <c r="S166" s="81"/>
      <c r="T166" s="81"/>
      <c r="U166" s="81"/>
      <c r="V166" s="83"/>
      <c r="W166" s="59">
        <f t="shared" si="17"/>
        <v>0</v>
      </c>
      <c r="X166" s="59">
        <f t="shared" si="18"/>
        <v>0</v>
      </c>
      <c r="Y166" s="59">
        <f t="shared" si="3"/>
        <v>0</v>
      </c>
      <c r="Z166" s="67"/>
      <c r="AA166" s="67"/>
      <c r="AB166" s="67"/>
    </row>
    <row r="167" spans="1:28" ht="13.5" customHeight="1">
      <c r="A167" s="93" t="s">
        <v>68</v>
      </c>
      <c r="B167" s="78" t="s">
        <v>338</v>
      </c>
      <c r="C167" s="78" t="s">
        <v>341</v>
      </c>
      <c r="D167" s="79"/>
      <c r="F167" s="80"/>
      <c r="G167" s="81"/>
      <c r="H167" s="82" t="str">
        <f t="shared" si="33"/>
        <v/>
      </c>
      <c r="I167" s="81"/>
      <c r="J167" s="81"/>
      <c r="K167" s="81"/>
      <c r="L167" s="81"/>
      <c r="M167" s="81"/>
      <c r="N167" s="81"/>
      <c r="O167" s="82" t="str">
        <f t="shared" si="40"/>
        <v/>
      </c>
      <c r="P167" s="81"/>
      <c r="Q167" s="81"/>
      <c r="R167" s="81"/>
      <c r="S167" s="81"/>
      <c r="T167" s="81"/>
      <c r="U167" s="81"/>
      <c r="V167" s="83"/>
      <c r="W167" s="59">
        <f t="shared" si="17"/>
        <v>0</v>
      </c>
      <c r="X167" s="59">
        <f t="shared" si="18"/>
        <v>0</v>
      </c>
      <c r="Y167" s="59">
        <f t="shared" si="3"/>
        <v>0</v>
      </c>
      <c r="Z167" s="67"/>
      <c r="AA167" s="67"/>
      <c r="AB167" s="67"/>
    </row>
    <row r="168" spans="1:28" ht="13.5" customHeight="1">
      <c r="A168" s="93" t="s">
        <v>68</v>
      </c>
      <c r="B168" s="78" t="s">
        <v>338</v>
      </c>
      <c r="C168" s="78" t="s">
        <v>342</v>
      </c>
      <c r="D168" s="79"/>
      <c r="F168" s="80"/>
      <c r="G168" s="81"/>
      <c r="H168" s="82" t="str">
        <f t="shared" si="33"/>
        <v/>
      </c>
      <c r="I168" s="81"/>
      <c r="J168" s="81"/>
      <c r="K168" s="81"/>
      <c r="L168" s="81"/>
      <c r="M168" s="81"/>
      <c r="N168" s="81"/>
      <c r="O168" s="82" t="str">
        <f t="shared" si="40"/>
        <v/>
      </c>
      <c r="P168" s="81"/>
      <c r="Q168" s="81"/>
      <c r="R168" s="81"/>
      <c r="S168" s="81"/>
      <c r="T168" s="81"/>
      <c r="U168" s="81"/>
      <c r="V168" s="83"/>
      <c r="W168" s="59">
        <f t="shared" si="17"/>
        <v>0</v>
      </c>
      <c r="X168" s="59">
        <f t="shared" si="18"/>
        <v>0</v>
      </c>
      <c r="Y168" s="59">
        <f t="shared" si="3"/>
        <v>0</v>
      </c>
      <c r="Z168" s="67"/>
      <c r="AA168" s="67"/>
      <c r="AB168" s="67"/>
    </row>
    <row r="169" spans="1:28" ht="15.75" customHeight="1">
      <c r="A169" s="93" t="s">
        <v>68</v>
      </c>
      <c r="B169" s="78" t="s">
        <v>343</v>
      </c>
      <c r="C169" s="78" t="s">
        <v>344</v>
      </c>
      <c r="D169" s="79"/>
      <c r="F169" s="80"/>
      <c r="G169" s="81"/>
      <c r="H169" s="82" t="str">
        <f t="shared" si="33"/>
        <v/>
      </c>
      <c r="I169" s="81"/>
      <c r="J169" s="81"/>
      <c r="K169" s="81"/>
      <c r="L169" s="81"/>
      <c r="M169" s="81"/>
      <c r="N169" s="81"/>
      <c r="O169" s="82" t="str">
        <f t="shared" si="40"/>
        <v/>
      </c>
      <c r="P169" s="81"/>
      <c r="Q169" s="81"/>
      <c r="R169" s="81"/>
      <c r="S169" s="81"/>
      <c r="T169" s="81"/>
      <c r="U169" s="81"/>
      <c r="V169" s="83"/>
      <c r="W169" s="59">
        <f t="shared" si="17"/>
        <v>0</v>
      </c>
      <c r="X169" s="59">
        <f t="shared" si="18"/>
        <v>0</v>
      </c>
      <c r="Y169" s="59">
        <f t="shared" si="3"/>
        <v>0</v>
      </c>
      <c r="Z169" s="67"/>
      <c r="AA169" s="67"/>
      <c r="AB169" s="67"/>
    </row>
    <row r="170" spans="1:28" ht="15.75" customHeight="1">
      <c r="A170" s="93" t="s">
        <v>68</v>
      </c>
      <c r="B170" s="78" t="s">
        <v>343</v>
      </c>
      <c r="C170" s="78" t="s">
        <v>345</v>
      </c>
      <c r="D170" s="79"/>
      <c r="F170" s="80"/>
      <c r="G170" s="81"/>
      <c r="H170" s="82" t="str">
        <f t="shared" si="33"/>
        <v/>
      </c>
      <c r="I170" s="81"/>
      <c r="J170" s="81"/>
      <c r="K170" s="81"/>
      <c r="L170" s="81"/>
      <c r="M170" s="81"/>
      <c r="N170" s="81"/>
      <c r="O170" s="82" t="str">
        <f t="shared" si="40"/>
        <v/>
      </c>
      <c r="P170" s="81"/>
      <c r="Q170" s="81"/>
      <c r="R170" s="81"/>
      <c r="S170" s="81"/>
      <c r="T170" s="81"/>
      <c r="U170" s="81"/>
      <c r="V170" s="83"/>
      <c r="W170" s="59">
        <f t="shared" si="17"/>
        <v>0</v>
      </c>
      <c r="X170" s="59">
        <f t="shared" si="18"/>
        <v>0</v>
      </c>
      <c r="Y170" s="59">
        <f t="shared" si="3"/>
        <v>0</v>
      </c>
      <c r="Z170" s="67"/>
      <c r="AA170" s="67"/>
      <c r="AB170" s="67"/>
    </row>
    <row r="171" spans="1:28" ht="15.75" customHeight="1">
      <c r="A171" s="93" t="s">
        <v>68</v>
      </c>
      <c r="B171" s="78" t="s">
        <v>346</v>
      </c>
      <c r="C171" s="78" t="s">
        <v>347</v>
      </c>
      <c r="D171" s="79"/>
      <c r="F171" s="80"/>
      <c r="G171" s="81"/>
      <c r="H171" s="82" t="str">
        <f t="shared" si="33"/>
        <v/>
      </c>
      <c r="I171" s="81"/>
      <c r="J171" s="81"/>
      <c r="K171" s="81"/>
      <c r="L171" s="81"/>
      <c r="M171" s="81"/>
      <c r="N171" s="81"/>
      <c r="O171" s="81"/>
      <c r="P171" s="81"/>
      <c r="Q171" s="81"/>
      <c r="R171" s="81"/>
      <c r="S171" s="81"/>
      <c r="T171" s="81"/>
      <c r="U171" s="81"/>
      <c r="V171" s="83"/>
      <c r="W171" s="59">
        <f t="shared" si="17"/>
        <v>0</v>
      </c>
      <c r="X171" s="59">
        <f t="shared" si="18"/>
        <v>0</v>
      </c>
      <c r="Y171" s="59">
        <f t="shared" si="3"/>
        <v>0</v>
      </c>
      <c r="Z171" s="67"/>
      <c r="AA171" s="67"/>
      <c r="AB171" s="67"/>
    </row>
    <row r="172" spans="1:28" ht="15.75" customHeight="1">
      <c r="A172" s="93" t="s">
        <v>68</v>
      </c>
      <c r="B172" s="78" t="s">
        <v>348</v>
      </c>
      <c r="C172" s="78" t="s">
        <v>349</v>
      </c>
      <c r="D172" s="79"/>
      <c r="F172" s="80"/>
      <c r="G172" s="81"/>
      <c r="H172" s="82" t="str">
        <f t="shared" si="33"/>
        <v/>
      </c>
      <c r="I172" s="81"/>
      <c r="J172" s="81"/>
      <c r="K172" s="81"/>
      <c r="L172" s="81"/>
      <c r="M172" s="81"/>
      <c r="N172" s="81"/>
      <c r="O172" s="81"/>
      <c r="P172" s="81"/>
      <c r="Q172" s="81"/>
      <c r="R172" s="81"/>
      <c r="S172" s="81"/>
      <c r="T172" s="81"/>
      <c r="U172" s="81"/>
      <c r="V172" s="83"/>
      <c r="W172" s="59">
        <f t="shared" si="17"/>
        <v>0</v>
      </c>
      <c r="X172" s="59">
        <f t="shared" si="18"/>
        <v>0</v>
      </c>
      <c r="Y172" s="59">
        <f t="shared" si="3"/>
        <v>0</v>
      </c>
      <c r="Z172" s="67"/>
      <c r="AA172" s="67"/>
      <c r="AB172" s="67"/>
    </row>
    <row r="173" spans="1:28" ht="15.75" customHeight="1">
      <c r="A173" s="93" t="s">
        <v>68</v>
      </c>
      <c r="B173" s="78" t="s">
        <v>348</v>
      </c>
      <c r="C173" s="78" t="s">
        <v>350</v>
      </c>
      <c r="D173" s="79"/>
      <c r="F173" s="80"/>
      <c r="G173" s="81"/>
      <c r="H173" s="82" t="str">
        <f t="shared" si="33"/>
        <v/>
      </c>
      <c r="I173" s="81"/>
      <c r="J173" s="81"/>
      <c r="K173" s="81"/>
      <c r="L173" s="81"/>
      <c r="M173" s="81"/>
      <c r="N173" s="81"/>
      <c r="O173" s="81"/>
      <c r="P173" s="81"/>
      <c r="Q173" s="81"/>
      <c r="R173" s="81"/>
      <c r="S173" s="81"/>
      <c r="T173" s="81"/>
      <c r="U173" s="81"/>
      <c r="V173" s="83"/>
      <c r="W173" s="59">
        <f t="shared" si="17"/>
        <v>0</v>
      </c>
      <c r="X173" s="59">
        <f t="shared" si="18"/>
        <v>0</v>
      </c>
      <c r="Y173" s="59">
        <f t="shared" si="3"/>
        <v>0</v>
      </c>
      <c r="Z173" s="67"/>
      <c r="AA173" s="67"/>
      <c r="AB173" s="67"/>
    </row>
    <row r="174" spans="1:28" ht="15.75" customHeight="1">
      <c r="A174" s="93" t="s">
        <v>68</v>
      </c>
      <c r="B174" s="78" t="s">
        <v>351</v>
      </c>
      <c r="C174" s="78" t="s">
        <v>352</v>
      </c>
      <c r="D174" s="79"/>
      <c r="F174" s="80"/>
      <c r="G174" s="81"/>
      <c r="H174" s="82" t="str">
        <f t="shared" si="33"/>
        <v/>
      </c>
      <c r="I174" s="81"/>
      <c r="J174" s="81"/>
      <c r="K174" s="81"/>
      <c r="L174" s="81"/>
      <c r="M174" s="81"/>
      <c r="N174" s="81"/>
      <c r="O174" s="81"/>
      <c r="P174" s="81"/>
      <c r="Q174" s="81"/>
      <c r="R174" s="81"/>
      <c r="S174" s="81"/>
      <c r="T174" s="81"/>
      <c r="U174" s="81"/>
      <c r="V174" s="83"/>
      <c r="W174" s="59">
        <f t="shared" si="17"/>
        <v>0</v>
      </c>
      <c r="X174" s="59">
        <f t="shared" si="18"/>
        <v>0</v>
      </c>
      <c r="Y174" s="59">
        <f t="shared" si="3"/>
        <v>0</v>
      </c>
      <c r="Z174" s="67"/>
      <c r="AA174" s="67"/>
      <c r="AB174" s="67"/>
    </row>
    <row r="175" spans="1:28" ht="13.5" customHeight="1">
      <c r="A175" s="93" t="s">
        <v>68</v>
      </c>
      <c r="B175" s="78" t="s">
        <v>353</v>
      </c>
      <c r="C175" s="78" t="s">
        <v>354</v>
      </c>
      <c r="D175" s="79"/>
      <c r="F175" s="80"/>
      <c r="G175" s="81"/>
      <c r="H175" s="82" t="str">
        <f t="shared" si="33"/>
        <v/>
      </c>
      <c r="I175" s="81"/>
      <c r="J175" s="81"/>
      <c r="K175" s="81"/>
      <c r="L175" s="81"/>
      <c r="M175" s="81"/>
      <c r="N175" s="81"/>
      <c r="O175" s="81"/>
      <c r="P175" s="81"/>
      <c r="Q175" s="81"/>
      <c r="R175" s="81"/>
      <c r="S175" s="81"/>
      <c r="T175" s="81"/>
      <c r="U175" s="81"/>
      <c r="V175" s="83"/>
      <c r="W175" s="59">
        <f t="shared" si="17"/>
        <v>0</v>
      </c>
      <c r="X175" s="59">
        <f t="shared" si="18"/>
        <v>0</v>
      </c>
      <c r="Y175" s="59">
        <f t="shared" si="3"/>
        <v>0</v>
      </c>
      <c r="Z175" s="67"/>
      <c r="AA175" s="67"/>
      <c r="AB175" s="67"/>
    </row>
    <row r="176" spans="1:28" ht="15.75" customHeight="1">
      <c r="A176" s="93" t="s">
        <v>68</v>
      </c>
      <c r="B176" s="78" t="s">
        <v>355</v>
      </c>
      <c r="C176" s="78" t="s">
        <v>356</v>
      </c>
      <c r="D176" s="79"/>
      <c r="F176" s="80"/>
      <c r="G176" s="81"/>
      <c r="H176" s="82" t="str">
        <f t="shared" si="33"/>
        <v/>
      </c>
      <c r="I176" s="81"/>
      <c r="J176" s="81"/>
      <c r="K176" s="81"/>
      <c r="L176" s="81"/>
      <c r="M176" s="81"/>
      <c r="N176" s="81"/>
      <c r="O176" s="81"/>
      <c r="P176" s="81"/>
      <c r="Q176" s="81"/>
      <c r="R176" s="81"/>
      <c r="S176" s="81"/>
      <c r="T176" s="81"/>
      <c r="U176" s="81"/>
      <c r="V176" s="83"/>
      <c r="W176" s="59">
        <f t="shared" si="17"/>
        <v>0</v>
      </c>
      <c r="X176" s="59">
        <f t="shared" si="18"/>
        <v>0</v>
      </c>
      <c r="Y176" s="59">
        <f t="shared" si="3"/>
        <v>0</v>
      </c>
      <c r="Z176" s="67"/>
      <c r="AA176" s="67"/>
      <c r="AB176" s="67"/>
    </row>
    <row r="177" spans="1:28" ht="15.75" customHeight="1">
      <c r="A177" s="93" t="s">
        <v>68</v>
      </c>
      <c r="B177" s="78" t="s">
        <v>355</v>
      </c>
      <c r="C177" s="78" t="s">
        <v>357</v>
      </c>
      <c r="D177" s="79"/>
      <c r="F177" s="80"/>
      <c r="G177" s="81"/>
      <c r="H177" s="82" t="str">
        <f t="shared" si="33"/>
        <v/>
      </c>
      <c r="I177" s="81"/>
      <c r="J177" s="81"/>
      <c r="K177" s="81"/>
      <c r="L177" s="81"/>
      <c r="M177" s="81"/>
      <c r="N177" s="81"/>
      <c r="O177" s="81"/>
      <c r="P177" s="81"/>
      <c r="Q177" s="81"/>
      <c r="R177" s="81"/>
      <c r="S177" s="81"/>
      <c r="T177" s="81"/>
      <c r="U177" s="81"/>
      <c r="V177" s="83"/>
      <c r="W177" s="59">
        <f t="shared" si="17"/>
        <v>0</v>
      </c>
      <c r="X177" s="59">
        <f t="shared" si="18"/>
        <v>0</v>
      </c>
      <c r="Y177" s="59">
        <f t="shared" si="3"/>
        <v>0</v>
      </c>
      <c r="Z177" s="67"/>
      <c r="AA177" s="67"/>
      <c r="AB177" s="67"/>
    </row>
    <row r="178" spans="1:28" ht="15.75" customHeight="1">
      <c r="A178" s="93" t="s">
        <v>68</v>
      </c>
      <c r="B178" s="78" t="s">
        <v>358</v>
      </c>
      <c r="C178" s="78" t="s">
        <v>359</v>
      </c>
      <c r="D178" s="79"/>
      <c r="F178" s="80"/>
      <c r="G178" s="81"/>
      <c r="H178" s="82" t="str">
        <f t="shared" si="33"/>
        <v/>
      </c>
      <c r="I178" s="81"/>
      <c r="J178" s="81"/>
      <c r="K178" s="81"/>
      <c r="L178" s="81"/>
      <c r="M178" s="81"/>
      <c r="N178" s="81"/>
      <c r="O178" s="81"/>
      <c r="P178" s="81"/>
      <c r="Q178" s="81"/>
      <c r="R178" s="81"/>
      <c r="S178" s="81"/>
      <c r="T178" s="81"/>
      <c r="U178" s="81"/>
      <c r="V178" s="83"/>
      <c r="W178" s="59">
        <f t="shared" si="17"/>
        <v>0</v>
      </c>
      <c r="X178" s="59">
        <f t="shared" si="18"/>
        <v>0</v>
      </c>
      <c r="Y178" s="59">
        <f t="shared" si="3"/>
        <v>0</v>
      </c>
      <c r="Z178" s="67"/>
      <c r="AA178" s="67"/>
      <c r="AB178" s="67"/>
    </row>
    <row r="179" spans="1:28" ht="15.75" customHeight="1">
      <c r="A179" s="93" t="s">
        <v>68</v>
      </c>
      <c r="B179" s="78" t="s">
        <v>358</v>
      </c>
      <c r="C179" s="78" t="s">
        <v>360</v>
      </c>
      <c r="D179" s="79"/>
      <c r="F179" s="80"/>
      <c r="G179" s="81"/>
      <c r="H179" s="82" t="str">
        <f t="shared" si="33"/>
        <v/>
      </c>
      <c r="I179" s="81"/>
      <c r="J179" s="81"/>
      <c r="K179" s="81"/>
      <c r="L179" s="81"/>
      <c r="M179" s="81"/>
      <c r="N179" s="81"/>
      <c r="O179" s="81"/>
      <c r="P179" s="81"/>
      <c r="Q179" s="81"/>
      <c r="R179" s="81"/>
      <c r="S179" s="81"/>
      <c r="T179" s="81"/>
      <c r="U179" s="81"/>
      <c r="V179" s="83"/>
      <c r="W179" s="59">
        <f t="shared" si="17"/>
        <v>0</v>
      </c>
      <c r="X179" s="59">
        <f t="shared" si="18"/>
        <v>0</v>
      </c>
      <c r="Y179" s="59">
        <f t="shared" si="3"/>
        <v>0</v>
      </c>
      <c r="Z179" s="67"/>
      <c r="AA179" s="67"/>
      <c r="AB179" s="67"/>
    </row>
    <row r="180" spans="1:28" ht="13.5" customHeight="1">
      <c r="A180" s="93" t="s">
        <v>68</v>
      </c>
      <c r="B180" s="78" t="s">
        <v>361</v>
      </c>
      <c r="C180" s="78" t="s">
        <v>362</v>
      </c>
      <c r="D180" s="79"/>
      <c r="F180" s="80"/>
      <c r="G180" s="81"/>
      <c r="H180" s="82" t="str">
        <f t="shared" si="33"/>
        <v/>
      </c>
      <c r="I180" s="81"/>
      <c r="J180" s="81"/>
      <c r="K180" s="81"/>
      <c r="L180" s="81"/>
      <c r="M180" s="81"/>
      <c r="N180" s="81"/>
      <c r="O180" s="82" t="str">
        <f t="shared" ref="O180:O181" si="41">IF($D180="Achieved","A",IF($D180="Yes","Y",IF($D180="Maybe","M","")))</f>
        <v/>
      </c>
      <c r="P180" s="81"/>
      <c r="Q180" s="81"/>
      <c r="R180" s="81"/>
      <c r="S180" s="81"/>
      <c r="T180" s="81"/>
      <c r="U180" s="81"/>
      <c r="V180" s="83"/>
      <c r="W180" s="59">
        <f t="shared" si="17"/>
        <v>0</v>
      </c>
      <c r="X180" s="59">
        <f t="shared" si="18"/>
        <v>0</v>
      </c>
      <c r="Y180" s="59">
        <f t="shared" si="3"/>
        <v>0</v>
      </c>
      <c r="Z180" s="67"/>
      <c r="AA180" s="67"/>
      <c r="AB180" s="67"/>
    </row>
    <row r="181" spans="1:28" ht="15.75" customHeight="1">
      <c r="A181" s="93" t="s">
        <v>68</v>
      </c>
      <c r="B181" s="78" t="s">
        <v>361</v>
      </c>
      <c r="C181" s="78" t="s">
        <v>363</v>
      </c>
      <c r="D181" s="79"/>
      <c r="F181" s="80"/>
      <c r="G181" s="81"/>
      <c r="H181" s="82" t="str">
        <f t="shared" si="33"/>
        <v/>
      </c>
      <c r="I181" s="81"/>
      <c r="J181" s="81"/>
      <c r="K181" s="81"/>
      <c r="L181" s="81"/>
      <c r="M181" s="81"/>
      <c r="N181" s="81"/>
      <c r="O181" s="82" t="str">
        <f t="shared" si="41"/>
        <v/>
      </c>
      <c r="P181" s="81"/>
      <c r="Q181" s="81"/>
      <c r="R181" s="81"/>
      <c r="S181" s="81"/>
      <c r="T181" s="81"/>
      <c r="U181" s="81"/>
      <c r="V181" s="83"/>
      <c r="W181" s="59">
        <f t="shared" si="17"/>
        <v>0</v>
      </c>
      <c r="X181" s="59">
        <f t="shared" si="18"/>
        <v>0</v>
      </c>
      <c r="Y181" s="59">
        <f t="shared" si="3"/>
        <v>0</v>
      </c>
      <c r="Z181" s="67"/>
      <c r="AA181" s="67"/>
      <c r="AB181" s="67"/>
    </row>
    <row r="182" spans="1:28" ht="13.5" customHeight="1">
      <c r="A182" s="94" t="s">
        <v>69</v>
      </c>
      <c r="B182" s="78" t="s">
        <v>364</v>
      </c>
      <c r="C182" s="78" t="s">
        <v>365</v>
      </c>
      <c r="D182" s="79"/>
      <c r="F182" s="80"/>
      <c r="G182" s="81"/>
      <c r="H182" s="82" t="str">
        <f t="shared" si="33"/>
        <v/>
      </c>
      <c r="I182" s="81"/>
      <c r="J182" s="81"/>
      <c r="K182" s="81"/>
      <c r="L182" s="81"/>
      <c r="M182" s="81"/>
      <c r="N182" s="81"/>
      <c r="O182" s="81"/>
      <c r="P182" s="81"/>
      <c r="Q182" s="81"/>
      <c r="R182" s="81"/>
      <c r="S182" s="81"/>
      <c r="T182" s="81"/>
      <c r="U182" s="81"/>
      <c r="V182" s="83"/>
      <c r="W182" s="59">
        <f t="shared" si="17"/>
        <v>0</v>
      </c>
      <c r="X182" s="59">
        <f t="shared" si="18"/>
        <v>0</v>
      </c>
      <c r="Y182" s="59">
        <f t="shared" si="3"/>
        <v>0</v>
      </c>
      <c r="Z182" s="67"/>
      <c r="AA182" s="67"/>
      <c r="AB182" s="67"/>
    </row>
    <row r="183" spans="1:28" ht="15.75" customHeight="1">
      <c r="A183" s="94" t="s">
        <v>69</v>
      </c>
      <c r="B183" s="78" t="s">
        <v>366</v>
      </c>
      <c r="C183" s="78" t="s">
        <v>367</v>
      </c>
      <c r="D183" s="79"/>
      <c r="F183" s="80"/>
      <c r="G183" s="81"/>
      <c r="H183" s="82" t="str">
        <f t="shared" si="33"/>
        <v/>
      </c>
      <c r="I183" s="81"/>
      <c r="J183" s="81"/>
      <c r="K183" s="81"/>
      <c r="L183" s="81"/>
      <c r="M183" s="81"/>
      <c r="N183" s="81"/>
      <c r="O183" s="82" t="str">
        <f t="shared" ref="O183:P183" si="42">IF($D183="Achieved","A",IF($D183="Yes","Y",IF($D183="Maybe","M","")))</f>
        <v/>
      </c>
      <c r="P183" s="82" t="str">
        <f t="shared" si="42"/>
        <v/>
      </c>
      <c r="Q183" s="81"/>
      <c r="R183" s="81"/>
      <c r="S183" s="81"/>
      <c r="T183" s="81"/>
      <c r="U183" s="82" t="str">
        <f t="shared" ref="U183:U184" si="43">IF($D183="Achieved","A",IF($D183="Yes","Y",IF($D183="Maybe","M","")))</f>
        <v/>
      </c>
      <c r="V183" s="83"/>
      <c r="W183" s="59">
        <f t="shared" si="17"/>
        <v>0</v>
      </c>
      <c r="X183" s="59">
        <f t="shared" si="18"/>
        <v>0</v>
      </c>
      <c r="Y183" s="59">
        <f t="shared" si="3"/>
        <v>0</v>
      </c>
      <c r="Z183" s="67"/>
      <c r="AA183" s="67"/>
      <c r="AB183" s="67"/>
    </row>
    <row r="184" spans="1:28" ht="13.5" customHeight="1">
      <c r="A184" s="94" t="s">
        <v>69</v>
      </c>
      <c r="B184" s="78" t="s">
        <v>366</v>
      </c>
      <c r="C184" s="78" t="s">
        <v>368</v>
      </c>
      <c r="D184" s="79"/>
      <c r="F184" s="80"/>
      <c r="G184" s="81"/>
      <c r="H184" s="82" t="str">
        <f t="shared" si="33"/>
        <v/>
      </c>
      <c r="I184" s="81"/>
      <c r="J184" s="81"/>
      <c r="K184" s="81"/>
      <c r="L184" s="81"/>
      <c r="M184" s="81"/>
      <c r="N184" s="81"/>
      <c r="O184" s="82" t="str">
        <f t="shared" ref="O184:P184" si="44">IF($D184="Achieved","A",IF($D184="Yes","Y",IF($D184="Maybe","M","")))</f>
        <v/>
      </c>
      <c r="P184" s="82" t="str">
        <f t="shared" si="44"/>
        <v/>
      </c>
      <c r="Q184" s="81"/>
      <c r="R184" s="81"/>
      <c r="S184" s="81"/>
      <c r="T184" s="81"/>
      <c r="U184" s="82" t="str">
        <f t="shared" si="43"/>
        <v/>
      </c>
      <c r="V184" s="83"/>
      <c r="W184" s="59">
        <f t="shared" si="17"/>
        <v>0</v>
      </c>
      <c r="X184" s="59">
        <f t="shared" si="18"/>
        <v>0</v>
      </c>
      <c r="Y184" s="59">
        <f t="shared" si="3"/>
        <v>0</v>
      </c>
      <c r="Z184" s="67"/>
      <c r="AA184" s="67"/>
      <c r="AB184" s="67"/>
    </row>
    <row r="185" spans="1:28" ht="13.5" customHeight="1">
      <c r="A185" s="94" t="s">
        <v>69</v>
      </c>
      <c r="B185" s="78" t="s">
        <v>369</v>
      </c>
      <c r="C185" s="78" t="s">
        <v>370</v>
      </c>
      <c r="D185" s="79"/>
      <c r="F185" s="82" t="str">
        <f>IF($D185="Achieved","A",IF($D185="Yes","Y",IF($D185="Maybe","M","")))</f>
        <v/>
      </c>
      <c r="G185" s="81"/>
      <c r="H185" s="82" t="str">
        <f t="shared" si="33"/>
        <v/>
      </c>
      <c r="I185" s="81"/>
      <c r="J185" s="81"/>
      <c r="K185" s="81"/>
      <c r="L185" s="81"/>
      <c r="M185" s="81"/>
      <c r="N185" s="81"/>
      <c r="O185" s="81"/>
      <c r="P185" s="82" t="str">
        <f>IF($D185="Achieved","A",IF($D185="Yes","Y",IF($D185="Maybe","M","")))</f>
        <v/>
      </c>
      <c r="Q185" s="81"/>
      <c r="R185" s="82" t="str">
        <f>IF($D185="Achieved","A",IF($D185="Yes","Y",IF($D185="Maybe","M","")))</f>
        <v/>
      </c>
      <c r="S185" s="81"/>
      <c r="T185" s="81"/>
      <c r="U185" s="81"/>
      <c r="V185" s="83"/>
      <c r="W185" s="59">
        <f t="shared" si="17"/>
        <v>0</v>
      </c>
      <c r="X185" s="59">
        <f t="shared" si="18"/>
        <v>0</v>
      </c>
      <c r="Y185" s="59">
        <f t="shared" si="3"/>
        <v>0</v>
      </c>
      <c r="Z185" s="67"/>
      <c r="AA185" s="67"/>
      <c r="AB185" s="67"/>
    </row>
    <row r="186" spans="1:28" ht="13.5" customHeight="1">
      <c r="A186" s="94" t="s">
        <v>69</v>
      </c>
      <c r="B186" s="78" t="s">
        <v>371</v>
      </c>
      <c r="C186" s="78" t="s">
        <v>372</v>
      </c>
      <c r="D186" s="79"/>
      <c r="F186" s="80"/>
      <c r="G186" s="81"/>
      <c r="H186" s="81"/>
      <c r="I186" s="81"/>
      <c r="J186" s="81"/>
      <c r="K186" s="81"/>
      <c r="L186" s="81"/>
      <c r="M186" s="81"/>
      <c r="N186" s="81"/>
      <c r="O186" s="82" t="str">
        <f t="shared" ref="O186:O191" si="45">IF($D186="Achieved","A",IF($D186="Yes","Y",IF($D186="Maybe","M","")))</f>
        <v/>
      </c>
      <c r="P186" s="81"/>
      <c r="Q186" s="81"/>
      <c r="R186" s="81"/>
      <c r="S186" s="81"/>
      <c r="T186" s="81"/>
      <c r="U186" s="81"/>
      <c r="V186" s="95"/>
      <c r="W186" s="59">
        <f t="shared" si="17"/>
        <v>0</v>
      </c>
      <c r="X186" s="59">
        <f t="shared" si="18"/>
        <v>0</v>
      </c>
      <c r="Y186" s="59">
        <f t="shared" si="3"/>
        <v>0</v>
      </c>
      <c r="Z186" s="67"/>
      <c r="AA186" s="67"/>
      <c r="AB186" s="67"/>
    </row>
    <row r="187" spans="1:28" ht="13.5" customHeight="1">
      <c r="A187" s="94" t="s">
        <v>69</v>
      </c>
      <c r="B187" s="78" t="s">
        <v>371</v>
      </c>
      <c r="C187" s="78" t="s">
        <v>373</v>
      </c>
      <c r="D187" s="79"/>
      <c r="F187" s="80"/>
      <c r="G187" s="81"/>
      <c r="H187" s="81"/>
      <c r="I187" s="81"/>
      <c r="J187" s="81"/>
      <c r="K187" s="81"/>
      <c r="L187" s="81"/>
      <c r="M187" s="81"/>
      <c r="N187" s="81"/>
      <c r="O187" s="82" t="str">
        <f t="shared" si="45"/>
        <v/>
      </c>
      <c r="P187" s="81"/>
      <c r="Q187" s="81"/>
      <c r="R187" s="81"/>
      <c r="S187" s="81"/>
      <c r="T187" s="81"/>
      <c r="U187" s="81"/>
      <c r="V187" s="95"/>
      <c r="W187" s="59">
        <f t="shared" si="17"/>
        <v>0</v>
      </c>
      <c r="X187" s="59">
        <f t="shared" si="18"/>
        <v>0</v>
      </c>
      <c r="Y187" s="59">
        <f t="shared" si="3"/>
        <v>0</v>
      </c>
      <c r="Z187" s="67"/>
      <c r="AA187" s="67"/>
      <c r="AB187" s="67"/>
    </row>
    <row r="188" spans="1:28" ht="13.5" customHeight="1">
      <c r="A188" s="94" t="s">
        <v>69</v>
      </c>
      <c r="B188" s="78" t="s">
        <v>374</v>
      </c>
      <c r="C188" s="78" t="s">
        <v>375</v>
      </c>
      <c r="D188" s="79"/>
      <c r="F188" s="80"/>
      <c r="G188" s="81"/>
      <c r="H188" s="82" t="str">
        <f t="shared" ref="H188:H205" si="46">IF($D188="Achieved","A",IF($D188="Yes","Y",IF($D188="Maybe","M","")))</f>
        <v/>
      </c>
      <c r="I188" s="81"/>
      <c r="J188" s="81"/>
      <c r="K188" s="81"/>
      <c r="L188" s="81"/>
      <c r="M188" s="81"/>
      <c r="N188" s="81"/>
      <c r="O188" s="82" t="str">
        <f t="shared" si="45"/>
        <v/>
      </c>
      <c r="P188" s="81"/>
      <c r="Q188" s="81"/>
      <c r="R188" s="81"/>
      <c r="S188" s="81"/>
      <c r="T188" s="81"/>
      <c r="U188" s="82" t="str">
        <f t="shared" ref="U188:U191" si="47">IF($D188="Achieved","A",IF($D188="Yes","Y",IF($D188="Maybe","M","")))</f>
        <v/>
      </c>
      <c r="V188" s="95"/>
      <c r="W188" s="59">
        <f t="shared" si="17"/>
        <v>0</v>
      </c>
      <c r="X188" s="59">
        <f t="shared" si="18"/>
        <v>0</v>
      </c>
      <c r="Y188" s="59">
        <f t="shared" si="3"/>
        <v>0</v>
      </c>
      <c r="Z188" s="67"/>
      <c r="AA188" s="67"/>
      <c r="AB188" s="67"/>
    </row>
    <row r="189" spans="1:28" ht="13.5" customHeight="1">
      <c r="A189" s="94" t="s">
        <v>69</v>
      </c>
      <c r="B189" s="78" t="s">
        <v>374</v>
      </c>
      <c r="C189" s="78" t="s">
        <v>376</v>
      </c>
      <c r="D189" s="79"/>
      <c r="F189" s="80"/>
      <c r="G189" s="81"/>
      <c r="H189" s="82" t="str">
        <f t="shared" si="46"/>
        <v/>
      </c>
      <c r="I189" s="81"/>
      <c r="J189" s="81"/>
      <c r="K189" s="81"/>
      <c r="L189" s="81"/>
      <c r="M189" s="81"/>
      <c r="N189" s="81"/>
      <c r="O189" s="82" t="str">
        <f t="shared" si="45"/>
        <v/>
      </c>
      <c r="P189" s="81"/>
      <c r="Q189" s="81"/>
      <c r="R189" s="81"/>
      <c r="S189" s="81"/>
      <c r="T189" s="81"/>
      <c r="U189" s="82" t="str">
        <f t="shared" si="47"/>
        <v/>
      </c>
      <c r="V189" s="95"/>
      <c r="W189" s="59">
        <f t="shared" si="17"/>
        <v>0</v>
      </c>
      <c r="X189" s="59">
        <f t="shared" si="18"/>
        <v>0</v>
      </c>
      <c r="Y189" s="59">
        <f t="shared" si="3"/>
        <v>0</v>
      </c>
      <c r="Z189" s="67"/>
      <c r="AA189" s="67"/>
      <c r="AB189" s="67"/>
    </row>
    <row r="190" spans="1:28" ht="13.5" customHeight="1">
      <c r="A190" s="94" t="s">
        <v>69</v>
      </c>
      <c r="B190" s="78" t="s">
        <v>374</v>
      </c>
      <c r="C190" s="78" t="s">
        <v>377</v>
      </c>
      <c r="D190" s="79"/>
      <c r="F190" s="80"/>
      <c r="G190" s="81"/>
      <c r="H190" s="82" t="str">
        <f t="shared" si="46"/>
        <v/>
      </c>
      <c r="I190" s="81"/>
      <c r="J190" s="81"/>
      <c r="K190" s="81"/>
      <c r="L190" s="81"/>
      <c r="M190" s="81"/>
      <c r="N190" s="81"/>
      <c r="O190" s="82" t="str">
        <f t="shared" si="45"/>
        <v/>
      </c>
      <c r="P190" s="81"/>
      <c r="Q190" s="81"/>
      <c r="R190" s="81"/>
      <c r="S190" s="81"/>
      <c r="T190" s="81"/>
      <c r="U190" s="82" t="str">
        <f t="shared" si="47"/>
        <v/>
      </c>
      <c r="V190" s="95"/>
      <c r="W190" s="59">
        <f t="shared" si="17"/>
        <v>0</v>
      </c>
      <c r="X190" s="59">
        <f t="shared" si="18"/>
        <v>0</v>
      </c>
      <c r="Y190" s="59">
        <f t="shared" si="3"/>
        <v>0</v>
      </c>
      <c r="Z190" s="67"/>
      <c r="AA190" s="67"/>
      <c r="AB190" s="67"/>
    </row>
    <row r="191" spans="1:28" ht="13.5" customHeight="1">
      <c r="A191" s="94" t="s">
        <v>69</v>
      </c>
      <c r="B191" s="78" t="s">
        <v>374</v>
      </c>
      <c r="C191" s="78" t="s">
        <v>378</v>
      </c>
      <c r="D191" s="79"/>
      <c r="F191" s="80"/>
      <c r="G191" s="81"/>
      <c r="H191" s="82" t="str">
        <f t="shared" si="46"/>
        <v/>
      </c>
      <c r="I191" s="81"/>
      <c r="J191" s="81"/>
      <c r="K191" s="81"/>
      <c r="L191" s="81"/>
      <c r="M191" s="81"/>
      <c r="N191" s="81"/>
      <c r="O191" s="82" t="str">
        <f t="shared" si="45"/>
        <v/>
      </c>
      <c r="P191" s="81"/>
      <c r="Q191" s="81"/>
      <c r="R191" s="81"/>
      <c r="S191" s="81"/>
      <c r="T191" s="81"/>
      <c r="U191" s="82" t="str">
        <f t="shared" si="47"/>
        <v/>
      </c>
      <c r="V191" s="95"/>
      <c r="W191" s="59">
        <f t="shared" si="17"/>
        <v>0</v>
      </c>
      <c r="X191" s="59">
        <f t="shared" si="18"/>
        <v>0</v>
      </c>
      <c r="Y191" s="59">
        <f t="shared" si="3"/>
        <v>0</v>
      </c>
      <c r="Z191" s="67"/>
      <c r="AA191" s="67"/>
      <c r="AB191" s="67"/>
    </row>
    <row r="192" spans="1:28" ht="13.5" customHeight="1">
      <c r="A192" s="94" t="s">
        <v>69</v>
      </c>
      <c r="B192" s="78" t="s">
        <v>379</v>
      </c>
      <c r="C192" s="78" t="s">
        <v>380</v>
      </c>
      <c r="D192" s="79"/>
      <c r="F192" s="80"/>
      <c r="G192" s="81"/>
      <c r="H192" s="82" t="str">
        <f t="shared" si="46"/>
        <v/>
      </c>
      <c r="I192" s="81"/>
      <c r="J192" s="82" t="str">
        <f t="shared" ref="J192:J195" si="48">IF($D192="Achieved","A",IF($D192="Yes","Y",IF($D192="Maybe","M","")))</f>
        <v/>
      </c>
      <c r="K192" s="81"/>
      <c r="L192" s="81"/>
      <c r="M192" s="81"/>
      <c r="N192" s="81"/>
      <c r="O192" s="81"/>
      <c r="P192" s="81"/>
      <c r="Q192" s="81"/>
      <c r="R192" s="81"/>
      <c r="S192" s="81"/>
      <c r="T192" s="81"/>
      <c r="U192" s="81"/>
      <c r="V192" s="83"/>
      <c r="W192" s="59">
        <f t="shared" si="17"/>
        <v>0</v>
      </c>
      <c r="X192" s="59">
        <f t="shared" si="18"/>
        <v>0</v>
      </c>
      <c r="Y192" s="59">
        <f t="shared" si="3"/>
        <v>0</v>
      </c>
      <c r="Z192" s="67"/>
      <c r="AA192" s="67"/>
      <c r="AB192" s="67"/>
    </row>
    <row r="193" spans="1:28" ht="13.5" customHeight="1">
      <c r="A193" s="94" t="s">
        <v>69</v>
      </c>
      <c r="B193" s="78" t="s">
        <v>379</v>
      </c>
      <c r="C193" s="78" t="s">
        <v>381</v>
      </c>
      <c r="D193" s="79"/>
      <c r="F193" s="80"/>
      <c r="G193" s="81"/>
      <c r="H193" s="82" t="str">
        <f t="shared" si="46"/>
        <v/>
      </c>
      <c r="I193" s="81"/>
      <c r="J193" s="82" t="str">
        <f t="shared" si="48"/>
        <v/>
      </c>
      <c r="K193" s="81"/>
      <c r="L193" s="81"/>
      <c r="M193" s="81"/>
      <c r="N193" s="81"/>
      <c r="O193" s="81"/>
      <c r="P193" s="81"/>
      <c r="Q193" s="81"/>
      <c r="R193" s="81"/>
      <c r="S193" s="81"/>
      <c r="T193" s="81"/>
      <c r="U193" s="81"/>
      <c r="V193" s="83"/>
      <c r="W193" s="59">
        <f t="shared" si="17"/>
        <v>0</v>
      </c>
      <c r="X193" s="59">
        <f t="shared" si="18"/>
        <v>0</v>
      </c>
      <c r="Y193" s="59">
        <f t="shared" si="3"/>
        <v>0</v>
      </c>
      <c r="Z193" s="67"/>
      <c r="AA193" s="67"/>
      <c r="AB193" s="67"/>
    </row>
    <row r="194" spans="1:28" ht="13.5" customHeight="1">
      <c r="A194" s="94" t="s">
        <v>69</v>
      </c>
      <c r="B194" s="78" t="s">
        <v>379</v>
      </c>
      <c r="C194" s="78" t="s">
        <v>382</v>
      </c>
      <c r="D194" s="79"/>
      <c r="F194" s="80"/>
      <c r="G194" s="81"/>
      <c r="H194" s="82" t="str">
        <f t="shared" si="46"/>
        <v/>
      </c>
      <c r="I194" s="81"/>
      <c r="J194" s="82" t="str">
        <f t="shared" si="48"/>
        <v/>
      </c>
      <c r="K194" s="81"/>
      <c r="L194" s="81"/>
      <c r="M194" s="81"/>
      <c r="N194" s="81"/>
      <c r="O194" s="81"/>
      <c r="P194" s="81"/>
      <c r="Q194" s="81"/>
      <c r="R194" s="81"/>
      <c r="S194" s="81"/>
      <c r="T194" s="81"/>
      <c r="U194" s="81"/>
      <c r="V194" s="83"/>
      <c r="W194" s="59">
        <f t="shared" si="17"/>
        <v>0</v>
      </c>
      <c r="X194" s="59">
        <f t="shared" si="18"/>
        <v>0</v>
      </c>
      <c r="Y194" s="59">
        <f t="shared" si="3"/>
        <v>0</v>
      </c>
      <c r="Z194" s="67"/>
      <c r="AA194" s="67"/>
      <c r="AB194" s="67"/>
    </row>
    <row r="195" spans="1:28" ht="13.5" customHeight="1">
      <c r="A195" s="94" t="s">
        <v>69</v>
      </c>
      <c r="B195" s="78" t="s">
        <v>379</v>
      </c>
      <c r="C195" s="78" t="s">
        <v>1256</v>
      </c>
      <c r="D195" s="79"/>
      <c r="F195" s="80"/>
      <c r="G195" s="81"/>
      <c r="H195" s="82" t="str">
        <f t="shared" si="46"/>
        <v/>
      </c>
      <c r="I195" s="81"/>
      <c r="J195" s="82" t="str">
        <f t="shared" si="48"/>
        <v/>
      </c>
      <c r="K195" s="81"/>
      <c r="L195" s="81"/>
      <c r="M195" s="81"/>
      <c r="N195" s="81"/>
      <c r="O195" s="81"/>
      <c r="P195" s="81"/>
      <c r="Q195" s="81"/>
      <c r="R195" s="81"/>
      <c r="S195" s="81"/>
      <c r="T195" s="81"/>
      <c r="U195" s="81"/>
      <c r="V195" s="244"/>
      <c r="W195" s="59"/>
      <c r="X195" s="59"/>
      <c r="Y195" s="59"/>
      <c r="Z195" s="67"/>
      <c r="AA195" s="67"/>
      <c r="AB195" s="67"/>
    </row>
    <row r="196" spans="1:28" ht="13.5" customHeight="1">
      <c r="A196" s="94" t="s">
        <v>69</v>
      </c>
      <c r="B196" s="78" t="s">
        <v>383</v>
      </c>
      <c r="C196" s="78" t="s">
        <v>384</v>
      </c>
      <c r="D196" s="79"/>
      <c r="F196" s="80"/>
      <c r="G196" s="81"/>
      <c r="H196" s="82" t="str">
        <f t="shared" si="46"/>
        <v/>
      </c>
      <c r="I196" s="81"/>
      <c r="J196" s="81"/>
      <c r="K196" s="81"/>
      <c r="L196" s="81"/>
      <c r="M196" s="81"/>
      <c r="N196" s="81"/>
      <c r="O196" s="81"/>
      <c r="P196" s="81"/>
      <c r="Q196" s="81"/>
      <c r="R196" s="81"/>
      <c r="S196" s="81"/>
      <c r="T196" s="81"/>
      <c r="U196" s="81"/>
      <c r="V196" s="83"/>
      <c r="W196" s="59">
        <f t="shared" si="17"/>
        <v>0</v>
      </c>
      <c r="X196" s="59">
        <f t="shared" si="18"/>
        <v>0</v>
      </c>
      <c r="Y196" s="59">
        <f t="shared" si="3"/>
        <v>0</v>
      </c>
      <c r="Z196" s="67"/>
      <c r="AA196" s="67"/>
      <c r="AB196" s="67"/>
    </row>
    <row r="197" spans="1:28" ht="13.5" customHeight="1">
      <c r="A197" s="94" t="s">
        <v>69</v>
      </c>
      <c r="B197" s="78" t="s">
        <v>383</v>
      </c>
      <c r="C197" s="78" t="s">
        <v>385</v>
      </c>
      <c r="D197" s="79"/>
      <c r="F197" s="80"/>
      <c r="G197" s="81"/>
      <c r="H197" s="82" t="str">
        <f t="shared" si="46"/>
        <v/>
      </c>
      <c r="I197" s="81"/>
      <c r="J197" s="81"/>
      <c r="K197" s="81"/>
      <c r="L197" s="81"/>
      <c r="M197" s="81"/>
      <c r="N197" s="81"/>
      <c r="O197" s="81"/>
      <c r="P197" s="81"/>
      <c r="Q197" s="81"/>
      <c r="R197" s="81"/>
      <c r="S197" s="81"/>
      <c r="T197" s="81"/>
      <c r="U197" s="81"/>
      <c r="V197" s="83"/>
      <c r="W197" s="59">
        <f t="shared" si="17"/>
        <v>0</v>
      </c>
      <c r="X197" s="59">
        <f t="shared" si="18"/>
        <v>0</v>
      </c>
      <c r="Y197" s="59">
        <f t="shared" si="3"/>
        <v>0</v>
      </c>
      <c r="Z197" s="67"/>
      <c r="AA197" s="67"/>
      <c r="AB197" s="67"/>
    </row>
    <row r="198" spans="1:28" ht="13.5" customHeight="1">
      <c r="A198" s="94" t="s">
        <v>69</v>
      </c>
      <c r="B198" s="78" t="s">
        <v>386</v>
      </c>
      <c r="C198" s="78" t="s">
        <v>387</v>
      </c>
      <c r="D198" s="79"/>
      <c r="F198" s="80"/>
      <c r="G198" s="81"/>
      <c r="H198" s="82" t="str">
        <f t="shared" si="46"/>
        <v/>
      </c>
      <c r="I198" s="81"/>
      <c r="J198" s="82" t="str">
        <f t="shared" ref="J198:J206" si="49">IF($D198="Achieved","A",IF($D198="Yes","Y",IF($D198="Maybe","M","")))</f>
        <v/>
      </c>
      <c r="K198" s="81"/>
      <c r="L198" s="81"/>
      <c r="M198" s="81"/>
      <c r="N198" s="81"/>
      <c r="O198" s="81"/>
      <c r="P198" s="81"/>
      <c r="Q198" s="81"/>
      <c r="R198" s="81"/>
      <c r="S198" s="81"/>
      <c r="T198" s="81"/>
      <c r="U198" s="81"/>
      <c r="V198" s="83"/>
      <c r="W198" s="59">
        <f t="shared" si="17"/>
        <v>0</v>
      </c>
      <c r="X198" s="59">
        <f t="shared" si="18"/>
        <v>0</v>
      </c>
      <c r="Y198" s="59">
        <f t="shared" si="3"/>
        <v>0</v>
      </c>
      <c r="Z198" s="67"/>
      <c r="AA198" s="67"/>
      <c r="AB198" s="67"/>
    </row>
    <row r="199" spans="1:28" ht="13.5" customHeight="1">
      <c r="A199" s="94" t="s">
        <v>69</v>
      </c>
      <c r="B199" s="78" t="s">
        <v>388</v>
      </c>
      <c r="C199" s="78" t="s">
        <v>389</v>
      </c>
      <c r="D199" s="79"/>
      <c r="F199" s="80"/>
      <c r="G199" s="81"/>
      <c r="H199" s="82" t="str">
        <f t="shared" si="46"/>
        <v/>
      </c>
      <c r="I199" s="81"/>
      <c r="J199" s="82" t="str">
        <f t="shared" si="49"/>
        <v/>
      </c>
      <c r="K199" s="81"/>
      <c r="L199" s="81"/>
      <c r="M199" s="81"/>
      <c r="N199" s="81"/>
      <c r="O199" s="81"/>
      <c r="P199" s="81"/>
      <c r="Q199" s="81"/>
      <c r="R199" s="81"/>
      <c r="S199" s="81"/>
      <c r="T199" s="81"/>
      <c r="U199" s="81"/>
      <c r="V199" s="83"/>
      <c r="W199" s="59">
        <f t="shared" si="17"/>
        <v>0</v>
      </c>
      <c r="X199" s="59">
        <f t="shared" si="18"/>
        <v>0</v>
      </c>
      <c r="Y199" s="59">
        <f t="shared" si="3"/>
        <v>0</v>
      </c>
      <c r="Z199" s="67"/>
      <c r="AA199" s="67"/>
      <c r="AB199" s="67"/>
    </row>
    <row r="200" spans="1:28" ht="13.5" customHeight="1">
      <c r="A200" s="94" t="s">
        <v>69</v>
      </c>
      <c r="B200" s="78" t="s">
        <v>388</v>
      </c>
      <c r="C200" s="78" t="s">
        <v>390</v>
      </c>
      <c r="D200" s="79"/>
      <c r="F200" s="80"/>
      <c r="G200" s="81"/>
      <c r="H200" s="82" t="str">
        <f t="shared" si="46"/>
        <v/>
      </c>
      <c r="I200" s="81"/>
      <c r="J200" s="82" t="str">
        <f t="shared" si="49"/>
        <v/>
      </c>
      <c r="K200" s="81"/>
      <c r="L200" s="81"/>
      <c r="M200" s="81"/>
      <c r="N200" s="81"/>
      <c r="O200" s="81"/>
      <c r="P200" s="81"/>
      <c r="Q200" s="81"/>
      <c r="R200" s="81"/>
      <c r="S200" s="81"/>
      <c r="T200" s="81"/>
      <c r="U200" s="81"/>
      <c r="V200" s="83"/>
      <c r="W200" s="59">
        <f t="shared" si="17"/>
        <v>0</v>
      </c>
      <c r="X200" s="59">
        <f t="shared" si="18"/>
        <v>0</v>
      </c>
      <c r="Y200" s="59">
        <f t="shared" si="3"/>
        <v>0</v>
      </c>
      <c r="Z200" s="67"/>
      <c r="AA200" s="67"/>
      <c r="AB200" s="67"/>
    </row>
    <row r="201" spans="1:28" ht="13.5" customHeight="1">
      <c r="A201" s="94" t="s">
        <v>69</v>
      </c>
      <c r="B201" s="78" t="s">
        <v>391</v>
      </c>
      <c r="C201" s="78" t="s">
        <v>392</v>
      </c>
      <c r="D201" s="79"/>
      <c r="F201" s="80"/>
      <c r="G201" s="81"/>
      <c r="H201" s="82" t="str">
        <f t="shared" si="46"/>
        <v/>
      </c>
      <c r="I201" s="81"/>
      <c r="J201" s="82" t="str">
        <f t="shared" si="49"/>
        <v/>
      </c>
      <c r="K201" s="81"/>
      <c r="L201" s="81"/>
      <c r="M201" s="81"/>
      <c r="N201" s="81"/>
      <c r="O201" s="81"/>
      <c r="P201" s="81"/>
      <c r="Q201" s="81"/>
      <c r="R201" s="81"/>
      <c r="S201" s="81"/>
      <c r="T201" s="81"/>
      <c r="U201" s="81"/>
      <c r="V201" s="83"/>
      <c r="W201" s="59">
        <f t="shared" si="17"/>
        <v>0</v>
      </c>
      <c r="X201" s="59">
        <f t="shared" si="18"/>
        <v>0</v>
      </c>
      <c r="Y201" s="59">
        <f t="shared" si="3"/>
        <v>0</v>
      </c>
      <c r="Z201" s="67"/>
      <c r="AA201" s="67"/>
      <c r="AB201" s="67"/>
    </row>
    <row r="202" spans="1:28" ht="13.5" customHeight="1">
      <c r="A202" s="94" t="s">
        <v>69</v>
      </c>
      <c r="B202" s="78" t="s">
        <v>391</v>
      </c>
      <c r="C202" s="78" t="s">
        <v>393</v>
      </c>
      <c r="D202" s="79"/>
      <c r="F202" s="80"/>
      <c r="G202" s="81"/>
      <c r="H202" s="82" t="str">
        <f t="shared" si="46"/>
        <v/>
      </c>
      <c r="I202" s="81"/>
      <c r="J202" s="82" t="str">
        <f t="shared" si="49"/>
        <v/>
      </c>
      <c r="K202" s="81"/>
      <c r="L202" s="81"/>
      <c r="M202" s="81"/>
      <c r="N202" s="81"/>
      <c r="O202" s="81"/>
      <c r="P202" s="81"/>
      <c r="Q202" s="81"/>
      <c r="R202" s="81"/>
      <c r="S202" s="81"/>
      <c r="T202" s="81"/>
      <c r="U202" s="81"/>
      <c r="V202" s="83"/>
      <c r="W202" s="59">
        <f t="shared" si="17"/>
        <v>0</v>
      </c>
      <c r="X202" s="59">
        <f t="shared" si="18"/>
        <v>0</v>
      </c>
      <c r="Y202" s="59">
        <f t="shared" si="3"/>
        <v>0</v>
      </c>
      <c r="Z202" s="67"/>
      <c r="AA202" s="67"/>
      <c r="AB202" s="67"/>
    </row>
    <row r="203" spans="1:28" ht="13.5" customHeight="1">
      <c r="A203" s="94" t="s">
        <v>69</v>
      </c>
      <c r="B203" s="78" t="s">
        <v>391</v>
      </c>
      <c r="C203" s="78" t="s">
        <v>394</v>
      </c>
      <c r="D203" s="79"/>
      <c r="F203" s="80"/>
      <c r="G203" s="81"/>
      <c r="H203" s="82" t="str">
        <f t="shared" si="46"/>
        <v/>
      </c>
      <c r="I203" s="81"/>
      <c r="J203" s="82" t="str">
        <f t="shared" si="49"/>
        <v/>
      </c>
      <c r="K203" s="81"/>
      <c r="L203" s="81"/>
      <c r="M203" s="81"/>
      <c r="N203" s="81"/>
      <c r="O203" s="81"/>
      <c r="P203" s="81"/>
      <c r="Q203" s="81"/>
      <c r="R203" s="81"/>
      <c r="S203" s="81"/>
      <c r="T203" s="81"/>
      <c r="U203" s="81"/>
      <c r="V203" s="83"/>
      <c r="W203" s="59">
        <f t="shared" si="17"/>
        <v>0</v>
      </c>
      <c r="X203" s="59">
        <f t="shared" si="18"/>
        <v>0</v>
      </c>
      <c r="Y203" s="59">
        <f t="shared" si="3"/>
        <v>0</v>
      </c>
      <c r="Z203" s="67"/>
      <c r="AA203" s="67"/>
      <c r="AB203" s="67"/>
    </row>
    <row r="204" spans="1:28" ht="13.5" customHeight="1">
      <c r="A204" s="94" t="s">
        <v>69</v>
      </c>
      <c r="B204" s="78" t="s">
        <v>395</v>
      </c>
      <c r="C204" s="78" t="s">
        <v>396</v>
      </c>
      <c r="D204" s="79"/>
      <c r="F204" s="80"/>
      <c r="G204" s="81"/>
      <c r="H204" s="82" t="str">
        <f t="shared" si="46"/>
        <v/>
      </c>
      <c r="I204" s="81"/>
      <c r="J204" s="82" t="str">
        <f t="shared" si="49"/>
        <v/>
      </c>
      <c r="K204" s="81"/>
      <c r="L204" s="81"/>
      <c r="M204" s="81"/>
      <c r="N204" s="81"/>
      <c r="O204" s="81"/>
      <c r="P204" s="82" t="str">
        <f t="shared" ref="P204:P205" si="50">IF($D204="Achieved","A",IF($D204="Yes","Y",IF($D204="Maybe","M","")))</f>
        <v/>
      </c>
      <c r="Q204" s="81"/>
      <c r="R204" s="81"/>
      <c r="S204" s="81"/>
      <c r="T204" s="81"/>
      <c r="U204" s="81"/>
      <c r="V204" s="83"/>
      <c r="W204" s="59">
        <f t="shared" si="17"/>
        <v>0</v>
      </c>
      <c r="X204" s="59">
        <f t="shared" si="18"/>
        <v>0</v>
      </c>
      <c r="Y204" s="59">
        <f t="shared" si="3"/>
        <v>0</v>
      </c>
      <c r="Z204" s="67"/>
      <c r="AA204" s="67"/>
      <c r="AB204" s="67"/>
    </row>
    <row r="205" spans="1:28" ht="13.5" customHeight="1">
      <c r="A205" s="94" t="s">
        <v>69</v>
      </c>
      <c r="B205" s="78" t="s">
        <v>395</v>
      </c>
      <c r="C205" s="78" t="s">
        <v>397</v>
      </c>
      <c r="D205" s="79"/>
      <c r="F205" s="80"/>
      <c r="G205" s="81"/>
      <c r="H205" s="82" t="str">
        <f t="shared" si="46"/>
        <v/>
      </c>
      <c r="I205" s="81"/>
      <c r="J205" s="82" t="str">
        <f t="shared" si="49"/>
        <v/>
      </c>
      <c r="K205" s="81"/>
      <c r="L205" s="81"/>
      <c r="M205" s="81"/>
      <c r="N205" s="81"/>
      <c r="O205" s="81"/>
      <c r="P205" s="82" t="str">
        <f t="shared" si="50"/>
        <v/>
      </c>
      <c r="Q205" s="81"/>
      <c r="R205" s="81"/>
      <c r="S205" s="81"/>
      <c r="T205" s="81"/>
      <c r="U205" s="81"/>
      <c r="V205" s="83"/>
      <c r="W205" s="59">
        <f t="shared" si="17"/>
        <v>0</v>
      </c>
      <c r="X205" s="59">
        <f t="shared" si="18"/>
        <v>0</v>
      </c>
      <c r="Y205" s="59">
        <f t="shared" si="3"/>
        <v>0</v>
      </c>
      <c r="Z205" s="67"/>
      <c r="AA205" s="67"/>
      <c r="AB205" s="67"/>
    </row>
    <row r="206" spans="1:28" ht="13.5" customHeight="1">
      <c r="A206" s="94" t="s">
        <v>69</v>
      </c>
      <c r="B206" s="78" t="s">
        <v>398</v>
      </c>
      <c r="C206" s="78" t="s">
        <v>399</v>
      </c>
      <c r="D206" s="79"/>
      <c r="F206" s="80"/>
      <c r="G206" s="81"/>
      <c r="H206" s="81"/>
      <c r="I206" s="81"/>
      <c r="J206" s="82" t="str">
        <f t="shared" si="49"/>
        <v/>
      </c>
      <c r="K206" s="81"/>
      <c r="L206" s="81"/>
      <c r="M206" s="82" t="str">
        <f>IF($D206="Achieved","A",IF($D206="Yes","Y",IF($D206="Maybe","M","")))</f>
        <v/>
      </c>
      <c r="N206" s="81"/>
      <c r="O206" s="82" t="str">
        <f t="shared" ref="O206:O207" si="51">IF($D206="Achieved","A",IF($D206="Yes","Y",IF($D206="Maybe","M","")))</f>
        <v/>
      </c>
      <c r="P206" s="81"/>
      <c r="Q206" s="81"/>
      <c r="R206" s="81"/>
      <c r="S206" s="81"/>
      <c r="T206" s="81"/>
      <c r="U206" s="82" t="str">
        <f t="shared" ref="U206:U207" si="52">IF($D206="Achieved","A",IF($D206="Yes","Y",IF($D206="Maybe","M","")))</f>
        <v/>
      </c>
      <c r="V206" s="83"/>
      <c r="W206" s="59">
        <f t="shared" si="17"/>
        <v>0</v>
      </c>
      <c r="X206" s="59">
        <f t="shared" si="18"/>
        <v>0</v>
      </c>
      <c r="Y206" s="59">
        <f t="shared" si="3"/>
        <v>0</v>
      </c>
      <c r="Z206" s="67"/>
      <c r="AA206" s="67"/>
      <c r="AB206" s="67"/>
    </row>
    <row r="207" spans="1:28" ht="13.5" customHeight="1">
      <c r="A207" s="94" t="s">
        <v>69</v>
      </c>
      <c r="B207" s="78" t="s">
        <v>400</v>
      </c>
      <c r="C207" s="78" t="s">
        <v>401</v>
      </c>
      <c r="D207" s="79"/>
      <c r="F207" s="80"/>
      <c r="G207" s="81"/>
      <c r="H207" s="81"/>
      <c r="I207" s="82" t="str">
        <f>IF($D207="Achieved","A",IF($D207="Yes","Y",IF($D207="Maybe","M","")))</f>
        <v/>
      </c>
      <c r="J207" s="81"/>
      <c r="K207" s="81"/>
      <c r="L207" s="81"/>
      <c r="M207" s="81"/>
      <c r="N207" s="81"/>
      <c r="O207" s="82" t="str">
        <f t="shared" si="51"/>
        <v/>
      </c>
      <c r="P207" s="82" t="str">
        <f>IF($D207="Achieved","A",IF($D207="Yes","Y",IF($D207="Maybe","M","")))</f>
        <v/>
      </c>
      <c r="Q207" s="81"/>
      <c r="R207" s="81"/>
      <c r="S207" s="81"/>
      <c r="T207" s="81"/>
      <c r="U207" s="82" t="str">
        <f t="shared" si="52"/>
        <v/>
      </c>
      <c r="V207" s="83"/>
      <c r="W207" s="59">
        <f t="shared" si="17"/>
        <v>0</v>
      </c>
      <c r="X207" s="59">
        <f t="shared" si="18"/>
        <v>0</v>
      </c>
      <c r="Y207" s="59">
        <f t="shared" si="3"/>
        <v>0</v>
      </c>
      <c r="Z207" s="67"/>
      <c r="AA207" s="67"/>
      <c r="AB207" s="67"/>
    </row>
    <row r="208" spans="1:28" ht="13.5" customHeight="1">
      <c r="A208" s="94" t="s">
        <v>69</v>
      </c>
      <c r="B208" s="78" t="s">
        <v>402</v>
      </c>
      <c r="C208" s="78" t="s">
        <v>403</v>
      </c>
      <c r="D208" s="79"/>
      <c r="F208" s="82" t="str">
        <f t="shared" ref="F208:F214" si="53">IF($D208="Achieved","A",IF($D208="Yes","Y",IF($D208="Maybe","M","")))</f>
        <v/>
      </c>
      <c r="G208" s="81"/>
      <c r="H208" s="82" t="str">
        <f t="shared" ref="H208:H213" si="54">IF($D208="Achieved","A",IF($D208="Yes","Y",IF($D208="Maybe","M","")))</f>
        <v/>
      </c>
      <c r="I208" s="81"/>
      <c r="J208" s="81"/>
      <c r="K208" s="81"/>
      <c r="L208" s="81"/>
      <c r="M208" s="81"/>
      <c r="N208" s="81"/>
      <c r="O208" s="81"/>
      <c r="P208" s="81"/>
      <c r="Q208" s="81"/>
      <c r="R208" s="81"/>
      <c r="S208" s="81"/>
      <c r="T208" s="81"/>
      <c r="U208" s="81"/>
      <c r="V208" s="83"/>
      <c r="W208" s="59">
        <f t="shared" si="17"/>
        <v>0</v>
      </c>
      <c r="X208" s="59">
        <f t="shared" si="18"/>
        <v>0</v>
      </c>
      <c r="Y208" s="59">
        <f t="shared" si="3"/>
        <v>0</v>
      </c>
      <c r="Z208" s="67"/>
      <c r="AA208" s="67"/>
      <c r="AB208" s="67"/>
    </row>
    <row r="209" spans="1:28" ht="13.5" customHeight="1">
      <c r="A209" s="94" t="s">
        <v>69</v>
      </c>
      <c r="B209" s="78" t="s">
        <v>402</v>
      </c>
      <c r="C209" s="78" t="s">
        <v>404</v>
      </c>
      <c r="D209" s="79"/>
      <c r="F209" s="82" t="str">
        <f t="shared" si="53"/>
        <v/>
      </c>
      <c r="G209" s="81"/>
      <c r="H209" s="82" t="str">
        <f t="shared" si="54"/>
        <v/>
      </c>
      <c r="I209" s="81"/>
      <c r="J209" s="81"/>
      <c r="K209" s="81"/>
      <c r="L209" s="81"/>
      <c r="M209" s="81"/>
      <c r="N209" s="81"/>
      <c r="O209" s="81"/>
      <c r="P209" s="81"/>
      <c r="Q209" s="81"/>
      <c r="R209" s="81"/>
      <c r="S209" s="81"/>
      <c r="T209" s="81"/>
      <c r="U209" s="81"/>
      <c r="V209" s="83"/>
      <c r="W209" s="59">
        <f t="shared" si="17"/>
        <v>0</v>
      </c>
      <c r="X209" s="59">
        <f t="shared" si="18"/>
        <v>0</v>
      </c>
      <c r="Y209" s="59">
        <f t="shared" si="3"/>
        <v>0</v>
      </c>
      <c r="Z209" s="67"/>
      <c r="AA209" s="67"/>
      <c r="AB209" s="67"/>
    </row>
    <row r="210" spans="1:28" ht="13.5" customHeight="1">
      <c r="A210" s="94" t="s">
        <v>69</v>
      </c>
      <c r="B210" s="78" t="s">
        <v>405</v>
      </c>
      <c r="C210" s="78" t="s">
        <v>406</v>
      </c>
      <c r="D210" s="79"/>
      <c r="F210" s="82" t="str">
        <f t="shared" si="53"/>
        <v/>
      </c>
      <c r="G210" s="81"/>
      <c r="H210" s="82" t="str">
        <f t="shared" si="54"/>
        <v/>
      </c>
      <c r="I210" s="81"/>
      <c r="J210" s="81"/>
      <c r="K210" s="81"/>
      <c r="L210" s="81"/>
      <c r="M210" s="81"/>
      <c r="N210" s="81"/>
      <c r="O210" s="81"/>
      <c r="P210" s="81"/>
      <c r="Q210" s="81"/>
      <c r="R210" s="82" t="str">
        <f t="shared" ref="R210:R213" si="55">IF($D210="Achieved","A",IF($D210="Yes","Y",IF($D210="Maybe","M","")))</f>
        <v/>
      </c>
      <c r="S210" s="81"/>
      <c r="T210" s="81"/>
      <c r="U210" s="81"/>
      <c r="V210" s="83"/>
      <c r="W210" s="59">
        <f t="shared" si="17"/>
        <v>0</v>
      </c>
      <c r="X210" s="59">
        <f t="shared" si="18"/>
        <v>0</v>
      </c>
      <c r="Y210" s="59">
        <f t="shared" si="3"/>
        <v>0</v>
      </c>
      <c r="Z210" s="67"/>
      <c r="AA210" s="67"/>
      <c r="AB210" s="67"/>
    </row>
    <row r="211" spans="1:28" ht="13.5" customHeight="1">
      <c r="A211" s="94" t="s">
        <v>69</v>
      </c>
      <c r="B211" s="78" t="s">
        <v>405</v>
      </c>
      <c r="C211" s="78" t="s">
        <v>407</v>
      </c>
      <c r="D211" s="79"/>
      <c r="F211" s="82" t="str">
        <f t="shared" si="53"/>
        <v/>
      </c>
      <c r="G211" s="81"/>
      <c r="H211" s="82" t="str">
        <f t="shared" si="54"/>
        <v/>
      </c>
      <c r="I211" s="81"/>
      <c r="J211" s="81"/>
      <c r="K211" s="81"/>
      <c r="L211" s="81"/>
      <c r="M211" s="81"/>
      <c r="N211" s="81"/>
      <c r="O211" s="81"/>
      <c r="P211" s="81"/>
      <c r="Q211" s="81"/>
      <c r="R211" s="82" t="str">
        <f t="shared" si="55"/>
        <v/>
      </c>
      <c r="S211" s="81"/>
      <c r="T211" s="81"/>
      <c r="U211" s="81"/>
      <c r="V211" s="83"/>
      <c r="W211" s="59">
        <f t="shared" si="17"/>
        <v>0</v>
      </c>
      <c r="X211" s="59">
        <f t="shared" si="18"/>
        <v>0</v>
      </c>
      <c r="Y211" s="59">
        <f t="shared" si="3"/>
        <v>0</v>
      </c>
      <c r="Z211" s="67"/>
      <c r="AA211" s="67"/>
      <c r="AB211" s="67"/>
    </row>
    <row r="212" spans="1:28" ht="13.5" customHeight="1">
      <c r="A212" s="94" t="s">
        <v>69</v>
      </c>
      <c r="B212" s="78" t="s">
        <v>405</v>
      </c>
      <c r="C212" s="78" t="s">
        <v>408</v>
      </c>
      <c r="D212" s="79"/>
      <c r="F212" s="82" t="str">
        <f t="shared" si="53"/>
        <v/>
      </c>
      <c r="G212" s="81"/>
      <c r="H212" s="82" t="str">
        <f t="shared" si="54"/>
        <v/>
      </c>
      <c r="I212" s="81"/>
      <c r="J212" s="81"/>
      <c r="K212" s="81"/>
      <c r="L212" s="81"/>
      <c r="M212" s="81"/>
      <c r="N212" s="81"/>
      <c r="Q212" s="81"/>
      <c r="R212" s="82" t="str">
        <f t="shared" si="55"/>
        <v/>
      </c>
      <c r="S212" s="81"/>
      <c r="T212" s="81"/>
      <c r="U212" s="81"/>
      <c r="V212" s="83"/>
      <c r="W212" s="59">
        <f t="shared" si="17"/>
        <v>0</v>
      </c>
      <c r="X212" s="59">
        <f t="shared" si="18"/>
        <v>0</v>
      </c>
      <c r="Y212" s="59">
        <f t="shared" si="3"/>
        <v>0</v>
      </c>
      <c r="Z212" s="67"/>
      <c r="AA212" s="67"/>
      <c r="AB212" s="67"/>
    </row>
    <row r="213" spans="1:28" ht="13.5" customHeight="1">
      <c r="A213" s="94" t="s">
        <v>69</v>
      </c>
      <c r="B213" s="78" t="s">
        <v>405</v>
      </c>
      <c r="C213" s="78" t="s">
        <v>409</v>
      </c>
      <c r="D213" s="79"/>
      <c r="E213" s="7"/>
      <c r="F213" s="82" t="str">
        <f t="shared" si="53"/>
        <v/>
      </c>
      <c r="G213" s="81"/>
      <c r="H213" s="82" t="str">
        <f t="shared" si="54"/>
        <v/>
      </c>
      <c r="I213" s="81"/>
      <c r="J213" s="81"/>
      <c r="K213" s="81"/>
      <c r="L213" s="81"/>
      <c r="M213" s="81"/>
      <c r="N213" s="81"/>
      <c r="O213" s="7"/>
      <c r="P213" s="7"/>
      <c r="Q213" s="81"/>
      <c r="R213" s="82" t="str">
        <f t="shared" si="55"/>
        <v/>
      </c>
      <c r="S213" s="81"/>
      <c r="T213" s="81"/>
      <c r="U213" s="81"/>
      <c r="V213" s="83"/>
      <c r="W213" s="59">
        <f t="shared" si="17"/>
        <v>0</v>
      </c>
      <c r="X213" s="59">
        <f t="shared" si="18"/>
        <v>0</v>
      </c>
      <c r="Y213" s="59">
        <f t="shared" si="3"/>
        <v>0</v>
      </c>
      <c r="Z213" s="67"/>
      <c r="AA213" s="67"/>
      <c r="AB213" s="67"/>
    </row>
    <row r="214" spans="1:28" ht="13.5" customHeight="1">
      <c r="A214" s="94" t="s">
        <v>69</v>
      </c>
      <c r="B214" s="78" t="s">
        <v>410</v>
      </c>
      <c r="C214" s="78" t="s">
        <v>411</v>
      </c>
      <c r="D214" s="79"/>
      <c r="F214" s="82" t="str">
        <f t="shared" si="53"/>
        <v/>
      </c>
      <c r="G214" s="1"/>
      <c r="H214" s="1"/>
      <c r="I214" s="1"/>
      <c r="J214" s="1"/>
      <c r="K214" s="1"/>
      <c r="L214" s="1"/>
      <c r="M214" s="1"/>
      <c r="N214" s="1"/>
      <c r="O214" s="82" t="str">
        <f t="shared" ref="O214:P214" si="56">IF($D214="Achieved","A",IF($D214="Yes","Y",IF($D214="Maybe","M","")))</f>
        <v/>
      </c>
      <c r="P214" s="82" t="str">
        <f t="shared" si="56"/>
        <v/>
      </c>
      <c r="Q214" s="1"/>
      <c r="R214" s="1"/>
      <c r="S214" s="1"/>
      <c r="T214" s="1"/>
      <c r="U214" s="1"/>
      <c r="V214" s="22"/>
      <c r="W214" s="59">
        <f t="shared" si="17"/>
        <v>0</v>
      </c>
      <c r="X214" s="59">
        <f t="shared" si="18"/>
        <v>0</v>
      </c>
      <c r="Y214" s="59">
        <f t="shared" si="3"/>
        <v>0</v>
      </c>
      <c r="Z214" s="67"/>
      <c r="AA214" s="67"/>
      <c r="AB214" s="67"/>
    </row>
    <row r="215" spans="1:28" ht="13.5" customHeight="1">
      <c r="A215" s="94" t="s">
        <v>69</v>
      </c>
      <c r="B215" s="78" t="s">
        <v>412</v>
      </c>
      <c r="C215" s="78" t="s">
        <v>413</v>
      </c>
      <c r="D215" s="79"/>
      <c r="F215" s="80"/>
      <c r="G215" s="81"/>
      <c r="H215" s="81"/>
      <c r="I215" s="81"/>
      <c r="J215" s="81"/>
      <c r="K215" s="81"/>
      <c r="L215" s="81"/>
      <c r="M215" s="82" t="str">
        <f t="shared" ref="M215:M217" si="57">IF($D215="Achieved","A",IF($D215="Yes","Y",IF($D215="Maybe","M","")))</f>
        <v/>
      </c>
      <c r="N215" s="81"/>
      <c r="O215" s="82" t="str">
        <f t="shared" ref="O215:O217" si="58">IF($D215="Achieved","A",IF($D215="Yes","Y",IF($D215="Maybe","M","")))</f>
        <v/>
      </c>
      <c r="P215" s="81"/>
      <c r="Q215" s="81"/>
      <c r="R215" s="81"/>
      <c r="S215" s="81"/>
      <c r="T215" s="81"/>
      <c r="U215" s="82" t="str">
        <f t="shared" ref="U215:U217" si="59">IF($D215="Achieved","A",IF($D215="Yes","Y",IF($D215="Maybe","M","")))</f>
        <v/>
      </c>
      <c r="V215" s="83"/>
      <c r="W215" s="59">
        <f t="shared" si="17"/>
        <v>0</v>
      </c>
      <c r="X215" s="59">
        <f t="shared" si="18"/>
        <v>0</v>
      </c>
      <c r="Y215" s="59">
        <f t="shared" si="3"/>
        <v>0</v>
      </c>
      <c r="Z215" s="67"/>
      <c r="AA215" s="67"/>
      <c r="AB215" s="67"/>
    </row>
    <row r="216" spans="1:28" ht="13.5" customHeight="1">
      <c r="A216" s="94" t="s">
        <v>69</v>
      </c>
      <c r="B216" s="78" t="s">
        <v>412</v>
      </c>
      <c r="C216" s="78" t="s">
        <v>414</v>
      </c>
      <c r="D216" s="79"/>
      <c r="F216" s="80"/>
      <c r="G216" s="81"/>
      <c r="H216" s="81"/>
      <c r="I216" s="81"/>
      <c r="J216" s="81"/>
      <c r="K216" s="81"/>
      <c r="L216" s="81"/>
      <c r="M216" s="82" t="str">
        <f t="shared" si="57"/>
        <v/>
      </c>
      <c r="N216" s="81"/>
      <c r="O216" s="82" t="str">
        <f t="shared" si="58"/>
        <v/>
      </c>
      <c r="P216" s="81"/>
      <c r="Q216" s="81"/>
      <c r="R216" s="81"/>
      <c r="S216" s="81"/>
      <c r="T216" s="81"/>
      <c r="U216" s="82" t="str">
        <f t="shared" si="59"/>
        <v/>
      </c>
      <c r="V216" s="83"/>
      <c r="W216" s="59">
        <f t="shared" si="17"/>
        <v>0</v>
      </c>
      <c r="X216" s="59">
        <f t="shared" si="18"/>
        <v>0</v>
      </c>
      <c r="Y216" s="59">
        <f t="shared" si="3"/>
        <v>0</v>
      </c>
      <c r="Z216" s="67"/>
      <c r="AA216" s="67"/>
      <c r="AB216" s="67"/>
    </row>
    <row r="217" spans="1:28" ht="13.5" customHeight="1">
      <c r="A217" s="94" t="s">
        <v>69</v>
      </c>
      <c r="B217" s="78" t="s">
        <v>415</v>
      </c>
      <c r="C217" s="78" t="s">
        <v>416</v>
      </c>
      <c r="D217" s="79"/>
      <c r="F217" s="80"/>
      <c r="G217" s="81"/>
      <c r="H217" s="81"/>
      <c r="I217" s="81"/>
      <c r="J217" s="82" t="str">
        <f>IF($D217="Achieved","A",IF($D217="Yes","Y",IF($D217="Maybe","M","")))</f>
        <v/>
      </c>
      <c r="K217" s="81"/>
      <c r="L217" s="81"/>
      <c r="M217" s="82" t="str">
        <f t="shared" si="57"/>
        <v/>
      </c>
      <c r="N217" s="81"/>
      <c r="O217" s="82" t="str">
        <f t="shared" si="58"/>
        <v/>
      </c>
      <c r="P217" s="81"/>
      <c r="Q217" s="81"/>
      <c r="R217" s="81"/>
      <c r="S217" s="81"/>
      <c r="T217" s="81"/>
      <c r="U217" s="82" t="str">
        <f t="shared" si="59"/>
        <v/>
      </c>
      <c r="V217" s="83"/>
      <c r="W217" s="59">
        <f t="shared" si="17"/>
        <v>0</v>
      </c>
      <c r="X217" s="59">
        <f t="shared" si="18"/>
        <v>0</v>
      </c>
      <c r="Y217" s="59">
        <f t="shared" si="3"/>
        <v>0</v>
      </c>
      <c r="Z217" s="67"/>
      <c r="AA217" s="67"/>
      <c r="AB217" s="67"/>
    </row>
    <row r="218" spans="1:28" ht="13.5" customHeight="1">
      <c r="A218" s="96" t="s">
        <v>70</v>
      </c>
      <c r="B218" s="78" t="s">
        <v>417</v>
      </c>
      <c r="C218" s="78" t="s">
        <v>418</v>
      </c>
      <c r="D218" s="79"/>
      <c r="F218" s="21"/>
      <c r="G218" s="1"/>
      <c r="H218" s="1"/>
      <c r="I218" s="1"/>
      <c r="J218" s="1"/>
      <c r="K218" s="1"/>
      <c r="L218" s="1"/>
      <c r="M218" s="1"/>
      <c r="N218" s="1"/>
      <c r="O218" s="1"/>
      <c r="P218" s="1"/>
      <c r="Q218" s="1"/>
      <c r="R218" s="1"/>
      <c r="S218" s="1"/>
      <c r="T218" s="1"/>
      <c r="U218" s="1"/>
      <c r="V218" s="22"/>
      <c r="W218" s="59">
        <f t="shared" si="17"/>
        <v>0</v>
      </c>
      <c r="X218" s="59">
        <f t="shared" si="18"/>
        <v>0</v>
      </c>
      <c r="Y218" s="59">
        <f t="shared" si="3"/>
        <v>0</v>
      </c>
      <c r="Z218" s="67"/>
      <c r="AA218" s="67"/>
      <c r="AB218" s="67"/>
    </row>
    <row r="219" spans="1:28" ht="13.5" customHeight="1">
      <c r="A219" s="96" t="s">
        <v>70</v>
      </c>
      <c r="B219" s="78" t="s">
        <v>417</v>
      </c>
      <c r="C219" s="78" t="s">
        <v>419</v>
      </c>
      <c r="D219" s="79"/>
      <c r="F219" s="21"/>
      <c r="G219" s="1"/>
      <c r="H219" s="1"/>
      <c r="I219" s="1"/>
      <c r="J219" s="1"/>
      <c r="K219" s="1"/>
      <c r="L219" s="1"/>
      <c r="M219" s="1"/>
      <c r="N219" s="1"/>
      <c r="O219" s="1"/>
      <c r="P219" s="1"/>
      <c r="Q219" s="1"/>
      <c r="R219" s="1"/>
      <c r="S219" s="1"/>
      <c r="T219" s="1"/>
      <c r="U219" s="1"/>
      <c r="V219" s="22"/>
      <c r="W219" s="59">
        <f t="shared" si="17"/>
        <v>0</v>
      </c>
      <c r="X219" s="59">
        <f t="shared" si="18"/>
        <v>0</v>
      </c>
      <c r="Y219" s="59">
        <f t="shared" si="3"/>
        <v>0</v>
      </c>
      <c r="Z219" s="67"/>
      <c r="AA219" s="67"/>
      <c r="AB219" s="67"/>
    </row>
    <row r="220" spans="1:28" ht="13.5" customHeight="1">
      <c r="A220" s="96" t="s">
        <v>70</v>
      </c>
      <c r="B220" s="78" t="s">
        <v>417</v>
      </c>
      <c r="C220" s="78" t="s">
        <v>420</v>
      </c>
      <c r="D220" s="79"/>
      <c r="F220" s="21"/>
      <c r="G220" s="1"/>
      <c r="H220" s="1"/>
      <c r="I220" s="1"/>
      <c r="J220" s="1"/>
      <c r="K220" s="1"/>
      <c r="L220" s="1"/>
      <c r="M220" s="1"/>
      <c r="N220" s="1"/>
      <c r="O220" s="1"/>
      <c r="P220" s="1"/>
      <c r="Q220" s="1"/>
      <c r="R220" s="1"/>
      <c r="S220" s="1"/>
      <c r="T220" s="1"/>
      <c r="U220" s="1"/>
      <c r="V220" s="22"/>
      <c r="W220" s="59">
        <f t="shared" si="17"/>
        <v>0</v>
      </c>
      <c r="X220" s="59">
        <f t="shared" si="18"/>
        <v>0</v>
      </c>
      <c r="Y220" s="59">
        <f t="shared" si="3"/>
        <v>0</v>
      </c>
      <c r="Z220" s="67"/>
      <c r="AA220" s="67"/>
      <c r="AB220" s="67"/>
    </row>
    <row r="221" spans="1:28" ht="13.5" customHeight="1">
      <c r="A221" s="96" t="s">
        <v>70</v>
      </c>
      <c r="B221" s="78" t="s">
        <v>417</v>
      </c>
      <c r="C221" s="78" t="s">
        <v>421</v>
      </c>
      <c r="D221" s="79"/>
      <c r="F221" s="21"/>
      <c r="G221" s="1"/>
      <c r="H221" s="1"/>
      <c r="I221" s="1"/>
      <c r="J221" s="1"/>
      <c r="K221" s="1"/>
      <c r="L221" s="1"/>
      <c r="M221" s="1"/>
      <c r="N221" s="1"/>
      <c r="O221" s="1"/>
      <c r="P221" s="1"/>
      <c r="Q221" s="1"/>
      <c r="R221" s="1"/>
      <c r="S221" s="1"/>
      <c r="T221" s="1"/>
      <c r="U221" s="1"/>
      <c r="V221" s="22"/>
      <c r="W221" s="59">
        <f t="shared" si="17"/>
        <v>0</v>
      </c>
      <c r="X221" s="59">
        <f t="shared" si="18"/>
        <v>0</v>
      </c>
      <c r="Y221" s="59">
        <f t="shared" si="3"/>
        <v>0</v>
      </c>
      <c r="Z221" s="67"/>
      <c r="AA221" s="67"/>
      <c r="AB221" s="67"/>
    </row>
    <row r="222" spans="1:28" ht="13.5" customHeight="1">
      <c r="A222" s="96" t="s">
        <v>70</v>
      </c>
      <c r="B222" s="78" t="s">
        <v>417</v>
      </c>
      <c r="C222" s="78" t="s">
        <v>422</v>
      </c>
      <c r="D222" s="79"/>
      <c r="F222" s="21"/>
      <c r="G222" s="1"/>
      <c r="H222" s="1"/>
      <c r="I222" s="1"/>
      <c r="J222" s="1"/>
      <c r="K222" s="1"/>
      <c r="L222" s="1"/>
      <c r="M222" s="1"/>
      <c r="N222" s="1"/>
      <c r="O222" s="1"/>
      <c r="P222" s="1"/>
      <c r="Q222" s="1"/>
      <c r="R222" s="1"/>
      <c r="S222" s="1"/>
      <c r="T222" s="1"/>
      <c r="U222" s="1"/>
      <c r="V222" s="22"/>
      <c r="W222" s="59">
        <f t="shared" si="17"/>
        <v>0</v>
      </c>
      <c r="X222" s="59">
        <f t="shared" si="18"/>
        <v>0</v>
      </c>
      <c r="Y222" s="59">
        <f t="shared" si="3"/>
        <v>0</v>
      </c>
      <c r="Z222" s="67"/>
      <c r="AA222" s="67"/>
      <c r="AB222" s="67"/>
    </row>
    <row r="223" spans="1:28" ht="13.5" customHeight="1">
      <c r="A223" s="96" t="s">
        <v>70</v>
      </c>
      <c r="B223" s="78" t="s">
        <v>417</v>
      </c>
      <c r="C223" s="78" t="s">
        <v>423</v>
      </c>
      <c r="D223" s="79"/>
      <c r="F223" s="21"/>
      <c r="G223" s="1"/>
      <c r="H223" s="1"/>
      <c r="I223" s="1"/>
      <c r="J223" s="1"/>
      <c r="K223" s="1"/>
      <c r="L223" s="1"/>
      <c r="M223" s="1"/>
      <c r="N223" s="1"/>
      <c r="O223" s="1"/>
      <c r="P223" s="1"/>
      <c r="Q223" s="1"/>
      <c r="R223" s="1"/>
      <c r="S223" s="1"/>
      <c r="T223" s="1"/>
      <c r="U223" s="1"/>
      <c r="V223" s="22"/>
      <c r="W223" s="59">
        <f t="shared" si="17"/>
        <v>0</v>
      </c>
      <c r="X223" s="59">
        <f t="shared" si="18"/>
        <v>0</v>
      </c>
      <c r="Y223" s="59">
        <f t="shared" si="3"/>
        <v>0</v>
      </c>
      <c r="Z223" s="67"/>
      <c r="AA223" s="67"/>
      <c r="AB223" s="67"/>
    </row>
    <row r="224" spans="1:28" ht="13.5" customHeight="1">
      <c r="A224" s="96" t="s">
        <v>70</v>
      </c>
      <c r="B224" s="78" t="s">
        <v>417</v>
      </c>
      <c r="C224" s="78" t="s">
        <v>424</v>
      </c>
      <c r="D224" s="79"/>
      <c r="F224" s="21"/>
      <c r="G224" s="1"/>
      <c r="H224" s="1"/>
      <c r="I224" s="1"/>
      <c r="J224" s="1"/>
      <c r="K224" s="1"/>
      <c r="L224" s="1"/>
      <c r="M224" s="1"/>
      <c r="N224" s="1"/>
      <c r="O224" s="1"/>
      <c r="P224" s="1"/>
      <c r="Q224" s="1"/>
      <c r="R224" s="1"/>
      <c r="S224" s="1"/>
      <c r="T224" s="1"/>
      <c r="U224" s="1"/>
      <c r="V224" s="22"/>
      <c r="W224" s="59">
        <f t="shared" si="17"/>
        <v>0</v>
      </c>
      <c r="X224" s="59">
        <f t="shared" si="18"/>
        <v>0</v>
      </c>
      <c r="Y224" s="59">
        <f t="shared" si="3"/>
        <v>0</v>
      </c>
      <c r="Z224" s="67"/>
      <c r="AA224" s="67"/>
      <c r="AB224" s="67"/>
    </row>
    <row r="225" spans="1:28" ht="13.5" customHeight="1">
      <c r="A225" s="96" t="s">
        <v>70</v>
      </c>
      <c r="B225" s="78" t="s">
        <v>417</v>
      </c>
      <c r="C225" s="78" t="s">
        <v>425</v>
      </c>
      <c r="D225" s="79"/>
      <c r="F225" s="21"/>
      <c r="G225" s="1"/>
      <c r="H225" s="1"/>
      <c r="I225" s="1"/>
      <c r="J225" s="1"/>
      <c r="K225" s="1"/>
      <c r="L225" s="1"/>
      <c r="M225" s="1"/>
      <c r="N225" s="1"/>
      <c r="O225" s="1"/>
      <c r="P225" s="1"/>
      <c r="Q225" s="1"/>
      <c r="R225" s="1"/>
      <c r="S225" s="1"/>
      <c r="T225" s="1"/>
      <c r="U225" s="1"/>
      <c r="V225" s="22"/>
      <c r="W225" s="59">
        <f t="shared" si="17"/>
        <v>0</v>
      </c>
      <c r="X225" s="59">
        <f t="shared" si="18"/>
        <v>0</v>
      </c>
      <c r="Y225" s="59">
        <f t="shared" si="3"/>
        <v>0</v>
      </c>
      <c r="Z225" s="67"/>
      <c r="AA225" s="67"/>
      <c r="AB225" s="67"/>
    </row>
    <row r="226" spans="1:28" ht="13.5" customHeight="1">
      <c r="A226" s="96" t="s">
        <v>70</v>
      </c>
      <c r="B226" s="78" t="s">
        <v>417</v>
      </c>
      <c r="C226" s="78" t="s">
        <v>426</v>
      </c>
      <c r="D226" s="79"/>
      <c r="F226" s="21"/>
      <c r="G226" s="1"/>
      <c r="H226" s="1"/>
      <c r="I226" s="1"/>
      <c r="J226" s="1"/>
      <c r="K226" s="1"/>
      <c r="L226" s="1"/>
      <c r="M226" s="1"/>
      <c r="N226" s="1"/>
      <c r="O226" s="1"/>
      <c r="P226" s="1"/>
      <c r="Q226" s="1"/>
      <c r="R226" s="1"/>
      <c r="S226" s="1"/>
      <c r="T226" s="1"/>
      <c r="U226" s="1"/>
      <c r="V226" s="22"/>
      <c r="W226" s="59">
        <f t="shared" si="17"/>
        <v>0</v>
      </c>
      <c r="X226" s="59">
        <f t="shared" si="18"/>
        <v>0</v>
      </c>
      <c r="Y226" s="59">
        <f t="shared" si="3"/>
        <v>0</v>
      </c>
      <c r="Z226" s="67"/>
      <c r="AA226" s="67"/>
      <c r="AB226" s="67"/>
    </row>
    <row r="227" spans="1:28" ht="13.5" customHeight="1">
      <c r="A227" s="96" t="s">
        <v>70</v>
      </c>
      <c r="B227" s="78" t="s">
        <v>417</v>
      </c>
      <c r="C227" s="78" t="s">
        <v>427</v>
      </c>
      <c r="D227" s="79"/>
      <c r="F227" s="21"/>
      <c r="G227" s="1"/>
      <c r="H227" s="1"/>
      <c r="I227" s="1"/>
      <c r="J227" s="1"/>
      <c r="K227" s="1"/>
      <c r="L227" s="1"/>
      <c r="M227" s="1"/>
      <c r="N227" s="1"/>
      <c r="O227" s="1"/>
      <c r="P227" s="1"/>
      <c r="Q227" s="1"/>
      <c r="R227" s="1"/>
      <c r="S227" s="1"/>
      <c r="T227" s="1"/>
      <c r="U227" s="1"/>
      <c r="V227" s="22"/>
      <c r="W227" s="59">
        <f t="shared" si="17"/>
        <v>0</v>
      </c>
      <c r="X227" s="59">
        <f t="shared" si="18"/>
        <v>0</v>
      </c>
      <c r="Y227" s="59">
        <f t="shared" si="3"/>
        <v>0</v>
      </c>
      <c r="Z227" s="67"/>
      <c r="AA227" s="67"/>
      <c r="AB227" s="67"/>
    </row>
    <row r="228" spans="1:28" ht="13.5" customHeight="1">
      <c r="A228" s="96" t="s">
        <v>70</v>
      </c>
      <c r="B228" s="78" t="s">
        <v>428</v>
      </c>
      <c r="C228" s="78" t="s">
        <v>429</v>
      </c>
      <c r="D228" s="79"/>
      <c r="F228" s="21"/>
      <c r="G228" s="1"/>
      <c r="H228" s="1"/>
      <c r="I228" s="1"/>
      <c r="J228" s="1"/>
      <c r="K228" s="1"/>
      <c r="L228" s="1"/>
      <c r="M228" s="1"/>
      <c r="N228" s="1"/>
      <c r="O228" s="1"/>
      <c r="P228" s="1"/>
      <c r="Q228" s="1"/>
      <c r="R228" s="1"/>
      <c r="S228" s="1"/>
      <c r="T228" s="1"/>
      <c r="U228" s="1"/>
      <c r="V228" s="22"/>
      <c r="W228" s="59">
        <f t="shared" si="17"/>
        <v>0</v>
      </c>
      <c r="X228" s="59">
        <f t="shared" si="18"/>
        <v>0</v>
      </c>
      <c r="Y228" s="59">
        <f t="shared" si="3"/>
        <v>0</v>
      </c>
      <c r="Z228" s="67"/>
      <c r="AA228" s="67"/>
      <c r="AB228" s="67"/>
    </row>
    <row r="229" spans="1:28" ht="13.5" customHeight="1">
      <c r="A229" s="96" t="s">
        <v>70</v>
      </c>
      <c r="B229" s="78" t="s">
        <v>430</v>
      </c>
      <c r="C229" s="78" t="s">
        <v>431</v>
      </c>
      <c r="D229" s="79"/>
      <c r="F229" s="21"/>
      <c r="G229" s="1"/>
      <c r="H229" s="1"/>
      <c r="I229" s="1"/>
      <c r="J229" s="1"/>
      <c r="K229" s="1"/>
      <c r="L229" s="1"/>
      <c r="M229" s="1"/>
      <c r="N229" s="1"/>
      <c r="O229" s="1"/>
      <c r="P229" s="1"/>
      <c r="Q229" s="1"/>
      <c r="R229" s="1"/>
      <c r="S229" s="1"/>
      <c r="T229" s="1"/>
      <c r="U229" s="1"/>
      <c r="V229" s="22"/>
      <c r="W229" s="59">
        <f t="shared" si="17"/>
        <v>0</v>
      </c>
      <c r="X229" s="59">
        <f t="shared" si="18"/>
        <v>0</v>
      </c>
      <c r="Y229" s="59">
        <f t="shared" si="3"/>
        <v>0</v>
      </c>
      <c r="Z229" s="67"/>
      <c r="AA229" s="67"/>
      <c r="AB229" s="67"/>
    </row>
    <row r="230" spans="1:28" ht="13.5" customHeight="1">
      <c r="A230" s="96" t="s">
        <v>70</v>
      </c>
      <c r="B230" s="78" t="s">
        <v>432</v>
      </c>
      <c r="C230" s="78" t="s">
        <v>433</v>
      </c>
      <c r="D230" s="79"/>
      <c r="F230" s="21"/>
      <c r="G230" s="1"/>
      <c r="H230" s="1"/>
      <c r="I230" s="1"/>
      <c r="J230" s="1"/>
      <c r="K230" s="1"/>
      <c r="L230" s="1"/>
      <c r="M230" s="1"/>
      <c r="N230" s="1"/>
      <c r="O230" s="1"/>
      <c r="P230" s="1"/>
      <c r="Q230" s="1"/>
      <c r="R230" s="1"/>
      <c r="S230" s="1"/>
      <c r="T230" s="1"/>
      <c r="U230" s="1"/>
      <c r="V230" s="22"/>
      <c r="W230" s="59">
        <f t="shared" si="17"/>
        <v>0</v>
      </c>
      <c r="X230" s="59">
        <f t="shared" si="18"/>
        <v>0</v>
      </c>
      <c r="Y230" s="59">
        <f t="shared" si="3"/>
        <v>0</v>
      </c>
      <c r="Z230" s="67"/>
      <c r="AA230" s="67"/>
      <c r="AB230" s="67"/>
    </row>
    <row r="231" spans="1:28" ht="13.5" customHeight="1">
      <c r="A231" s="96" t="s">
        <v>70</v>
      </c>
      <c r="B231" s="78" t="s">
        <v>434</v>
      </c>
      <c r="C231" s="78" t="s">
        <v>435</v>
      </c>
      <c r="D231" s="79"/>
      <c r="F231" s="80"/>
      <c r="G231" s="81"/>
      <c r="H231" s="82" t="str">
        <f>IF($D231="Achieved","A",IF($D231="Yes","Y",IF($D231="Maybe","M","")))</f>
        <v/>
      </c>
      <c r="I231" s="81"/>
      <c r="J231" s="81"/>
      <c r="K231" s="81"/>
      <c r="L231" s="82" t="str">
        <f>IF($D231="Achieved","A",IF($D231="Yes","Y",IF($D231="Maybe","M","")))</f>
        <v/>
      </c>
      <c r="M231" s="81"/>
      <c r="N231" s="81"/>
      <c r="O231" s="81"/>
      <c r="P231" s="82" t="str">
        <f>IF($D231="Achieved","A",IF($D231="Yes","Y",IF($D231="Maybe","M","")))</f>
        <v/>
      </c>
      <c r="Q231" s="81"/>
      <c r="R231" s="82" t="str">
        <f t="shared" ref="R231:R235" si="60">IF($D231="Achieved","A",IF($D231="Yes","Y",IF($D231="Maybe","M","")))</f>
        <v/>
      </c>
      <c r="S231" s="81"/>
      <c r="T231" s="81"/>
      <c r="U231" s="81"/>
      <c r="V231" s="83"/>
      <c r="W231" s="59">
        <f t="shared" si="17"/>
        <v>0</v>
      </c>
      <c r="X231" s="59">
        <f t="shared" si="18"/>
        <v>0</v>
      </c>
      <c r="Y231" s="59">
        <f t="shared" si="3"/>
        <v>0</v>
      </c>
      <c r="Z231" s="67"/>
      <c r="AA231" s="67"/>
      <c r="AB231" s="67"/>
    </row>
    <row r="232" spans="1:28" ht="13.5" customHeight="1">
      <c r="A232" s="96" t="s">
        <v>70</v>
      </c>
      <c r="B232" s="78" t="s">
        <v>436</v>
      </c>
      <c r="C232" s="78" t="s">
        <v>437</v>
      </c>
      <c r="D232" s="79"/>
      <c r="F232" s="21"/>
      <c r="G232" s="1"/>
      <c r="H232" s="1"/>
      <c r="I232" s="1"/>
      <c r="J232" s="1"/>
      <c r="K232" s="1"/>
      <c r="L232" s="1"/>
      <c r="M232" s="1"/>
      <c r="N232" s="1"/>
      <c r="O232" s="1"/>
      <c r="P232" s="1"/>
      <c r="Q232" s="1"/>
      <c r="R232" s="82" t="str">
        <f t="shared" si="60"/>
        <v/>
      </c>
      <c r="S232" s="1"/>
      <c r="T232" s="1"/>
      <c r="U232" s="1"/>
      <c r="V232" s="22"/>
      <c r="W232" s="59">
        <f t="shared" si="17"/>
        <v>0</v>
      </c>
      <c r="X232" s="59">
        <f t="shared" si="18"/>
        <v>0</v>
      </c>
      <c r="Y232" s="59">
        <f t="shared" si="3"/>
        <v>0</v>
      </c>
      <c r="Z232" s="67"/>
      <c r="AA232" s="67"/>
      <c r="AB232" s="67"/>
    </row>
    <row r="233" spans="1:28" ht="13.5" customHeight="1">
      <c r="A233" s="96" t="s">
        <v>70</v>
      </c>
      <c r="B233" s="78" t="s">
        <v>436</v>
      </c>
      <c r="C233" s="78" t="s">
        <v>438</v>
      </c>
      <c r="D233" s="79"/>
      <c r="F233" s="21"/>
      <c r="G233" s="1"/>
      <c r="H233" s="1"/>
      <c r="I233" s="1"/>
      <c r="J233" s="1"/>
      <c r="K233" s="1"/>
      <c r="L233" s="1"/>
      <c r="M233" s="1"/>
      <c r="N233" s="1"/>
      <c r="O233" s="1"/>
      <c r="P233" s="1"/>
      <c r="Q233" s="1"/>
      <c r="R233" s="82" t="str">
        <f t="shared" si="60"/>
        <v/>
      </c>
      <c r="S233" s="1"/>
      <c r="T233" s="1"/>
      <c r="U233" s="1"/>
      <c r="V233" s="22"/>
      <c r="W233" s="59">
        <f t="shared" si="17"/>
        <v>0</v>
      </c>
      <c r="X233" s="59">
        <f t="shared" si="18"/>
        <v>0</v>
      </c>
      <c r="Y233" s="59">
        <f t="shared" si="3"/>
        <v>0</v>
      </c>
      <c r="Z233" s="67"/>
      <c r="AA233" s="67"/>
      <c r="AB233" s="67"/>
    </row>
    <row r="234" spans="1:28" ht="13.5" customHeight="1">
      <c r="A234" s="96" t="s">
        <v>70</v>
      </c>
      <c r="B234" s="78" t="s">
        <v>436</v>
      </c>
      <c r="C234" s="78" t="s">
        <v>439</v>
      </c>
      <c r="D234" s="79"/>
      <c r="F234" s="21"/>
      <c r="G234" s="1"/>
      <c r="H234" s="1"/>
      <c r="I234" s="1"/>
      <c r="J234" s="1"/>
      <c r="K234" s="1"/>
      <c r="L234" s="1"/>
      <c r="M234" s="1"/>
      <c r="N234" s="1"/>
      <c r="O234" s="1"/>
      <c r="P234" s="1"/>
      <c r="Q234" s="1"/>
      <c r="R234" s="82" t="str">
        <f t="shared" si="60"/>
        <v/>
      </c>
      <c r="S234" s="1"/>
      <c r="T234" s="1"/>
      <c r="U234" s="1"/>
      <c r="V234" s="22"/>
      <c r="W234" s="59">
        <f t="shared" si="17"/>
        <v>0</v>
      </c>
      <c r="X234" s="59">
        <f t="shared" si="18"/>
        <v>0</v>
      </c>
      <c r="Y234" s="59">
        <f t="shared" si="3"/>
        <v>0</v>
      </c>
      <c r="Z234" s="67"/>
      <c r="AA234" s="67"/>
      <c r="AB234" s="67"/>
    </row>
    <row r="235" spans="1:28" ht="13.5" customHeight="1">
      <c r="A235" s="97" t="s">
        <v>70</v>
      </c>
      <c r="B235" s="78" t="s">
        <v>436</v>
      </c>
      <c r="C235" s="98" t="s">
        <v>440</v>
      </c>
      <c r="D235" s="79"/>
      <c r="F235" s="99"/>
      <c r="G235" s="100"/>
      <c r="H235" s="100"/>
      <c r="I235" s="100"/>
      <c r="J235" s="100"/>
      <c r="K235" s="100"/>
      <c r="L235" s="100"/>
      <c r="M235" s="100"/>
      <c r="N235" s="100"/>
      <c r="O235" s="100"/>
      <c r="P235" s="100"/>
      <c r="Q235" s="100"/>
      <c r="R235" s="82" t="str">
        <f t="shared" si="60"/>
        <v/>
      </c>
      <c r="S235" s="100"/>
      <c r="T235" s="100"/>
      <c r="U235" s="100"/>
      <c r="V235" s="101"/>
      <c r="W235" s="59">
        <f t="shared" si="17"/>
        <v>0</v>
      </c>
      <c r="X235" s="59">
        <f t="shared" si="18"/>
        <v>0</v>
      </c>
      <c r="Y235" s="59">
        <f t="shared" si="3"/>
        <v>0</v>
      </c>
      <c r="Z235" s="67"/>
      <c r="AA235" s="67"/>
      <c r="AB235" s="67"/>
    </row>
    <row r="236" spans="1:28" ht="13.5" customHeight="1">
      <c r="A236" s="102"/>
      <c r="B236" s="78"/>
      <c r="C236" s="78"/>
      <c r="W236" s="59"/>
      <c r="X236" s="59"/>
      <c r="Y236" s="67"/>
      <c r="Z236" s="67"/>
      <c r="AA236" s="67"/>
      <c r="AB236" s="67"/>
    </row>
    <row r="237" spans="1:28" ht="13.5" customHeight="1">
      <c r="B237" s="78"/>
      <c r="C237" s="78"/>
      <c r="D237" s="103" t="s">
        <v>441</v>
      </c>
      <c r="E237" s="104">
        <f t="shared" ref="E237:E240" si="61">SUM(F237:V237)</f>
        <v>329</v>
      </c>
      <c r="F237" s="105">
        <v>8</v>
      </c>
      <c r="G237" s="105">
        <v>1</v>
      </c>
      <c r="H237" s="105">
        <v>142</v>
      </c>
      <c r="I237" s="105">
        <v>8</v>
      </c>
      <c r="J237" s="105">
        <v>18</v>
      </c>
      <c r="K237" s="105">
        <v>15</v>
      </c>
      <c r="L237" s="105">
        <v>7</v>
      </c>
      <c r="M237" s="105">
        <v>5</v>
      </c>
      <c r="N237" s="106">
        <v>24</v>
      </c>
      <c r="O237" s="106">
        <v>25</v>
      </c>
      <c r="P237" s="106">
        <v>30</v>
      </c>
      <c r="Q237" s="106">
        <v>20</v>
      </c>
      <c r="R237" s="106">
        <v>12</v>
      </c>
      <c r="S237" s="106">
        <v>0</v>
      </c>
      <c r="T237" s="106">
        <v>1</v>
      </c>
      <c r="U237" s="106">
        <v>11</v>
      </c>
      <c r="V237" s="106">
        <v>2</v>
      </c>
      <c r="W237" s="103"/>
      <c r="X237" s="103"/>
      <c r="Y237" s="67"/>
      <c r="Z237" s="67"/>
      <c r="AA237" s="67"/>
      <c r="AB237" s="67"/>
    </row>
    <row r="238" spans="1:28" ht="13.5" customHeight="1">
      <c r="B238" s="78"/>
      <c r="C238" s="78"/>
      <c r="D238" s="103" t="s">
        <v>442</v>
      </c>
      <c r="E238" s="104">
        <f t="shared" si="61"/>
        <v>0</v>
      </c>
      <c r="F238" s="107">
        <f t="shared" ref="F238:V238" si="62">COUNTIF(F14:F235,"Y")</f>
        <v>0</v>
      </c>
      <c r="G238" s="107">
        <f t="shared" si="62"/>
        <v>0</v>
      </c>
      <c r="H238" s="107">
        <f t="shared" si="62"/>
        <v>0</v>
      </c>
      <c r="I238" s="107">
        <f t="shared" si="62"/>
        <v>0</v>
      </c>
      <c r="J238" s="107">
        <f t="shared" si="62"/>
        <v>0</v>
      </c>
      <c r="K238" s="107">
        <f t="shared" si="62"/>
        <v>0</v>
      </c>
      <c r="L238" s="107">
        <f t="shared" si="62"/>
        <v>0</v>
      </c>
      <c r="M238" s="107">
        <f t="shared" si="62"/>
        <v>0</v>
      </c>
      <c r="N238" s="107">
        <f t="shared" si="62"/>
        <v>0</v>
      </c>
      <c r="O238" s="107">
        <f t="shared" si="62"/>
        <v>0</v>
      </c>
      <c r="P238" s="107">
        <f t="shared" si="62"/>
        <v>0</v>
      </c>
      <c r="Q238" s="107">
        <f t="shared" si="62"/>
        <v>0</v>
      </c>
      <c r="R238" s="107">
        <f t="shared" si="62"/>
        <v>0</v>
      </c>
      <c r="S238" s="107">
        <f t="shared" si="62"/>
        <v>0</v>
      </c>
      <c r="T238" s="107">
        <f t="shared" si="62"/>
        <v>0</v>
      </c>
      <c r="U238" s="107">
        <f t="shared" si="62"/>
        <v>0</v>
      </c>
      <c r="V238" s="107">
        <f t="shared" si="62"/>
        <v>0</v>
      </c>
      <c r="W238" s="103"/>
      <c r="X238" s="103"/>
      <c r="Y238" s="67"/>
      <c r="Z238" s="67"/>
      <c r="AA238" s="67"/>
      <c r="AB238" s="67"/>
    </row>
    <row r="239" spans="1:28" ht="13.5" customHeight="1">
      <c r="A239" s="102"/>
      <c r="B239" s="78"/>
      <c r="C239" s="78"/>
      <c r="D239" s="103" t="s">
        <v>443</v>
      </c>
      <c r="E239" s="104">
        <f t="shared" si="61"/>
        <v>0</v>
      </c>
      <c r="F239" s="107">
        <f t="shared" ref="F239:V239" si="63">IF(F238=0,COUNTIF(F14:F235,"M"),0)</f>
        <v>0</v>
      </c>
      <c r="G239" s="107">
        <f t="shared" si="63"/>
        <v>0</v>
      </c>
      <c r="H239" s="107">
        <f t="shared" si="63"/>
        <v>0</v>
      </c>
      <c r="I239" s="107">
        <f t="shared" si="63"/>
        <v>0</v>
      </c>
      <c r="J239" s="107">
        <f t="shared" si="63"/>
        <v>0</v>
      </c>
      <c r="K239" s="107">
        <f t="shared" si="63"/>
        <v>0</v>
      </c>
      <c r="L239" s="107">
        <f t="shared" si="63"/>
        <v>0</v>
      </c>
      <c r="M239" s="107">
        <f t="shared" si="63"/>
        <v>0</v>
      </c>
      <c r="N239" s="107">
        <f t="shared" si="63"/>
        <v>0</v>
      </c>
      <c r="O239" s="107">
        <f t="shared" si="63"/>
        <v>0</v>
      </c>
      <c r="P239" s="107">
        <f t="shared" si="63"/>
        <v>0</v>
      </c>
      <c r="Q239" s="107">
        <f t="shared" si="63"/>
        <v>0</v>
      </c>
      <c r="R239" s="107">
        <f t="shared" si="63"/>
        <v>0</v>
      </c>
      <c r="S239" s="107">
        <f t="shared" si="63"/>
        <v>0</v>
      </c>
      <c r="T239" s="107">
        <f t="shared" si="63"/>
        <v>0</v>
      </c>
      <c r="U239" s="107">
        <f t="shared" si="63"/>
        <v>0</v>
      </c>
      <c r="V239" s="107">
        <f t="shared" si="63"/>
        <v>0</v>
      </c>
      <c r="W239" s="59"/>
      <c r="X239" s="59"/>
      <c r="Y239" s="67"/>
      <c r="Z239" s="67"/>
      <c r="AA239" s="67"/>
      <c r="AB239" s="67"/>
    </row>
    <row r="240" spans="1:28" ht="13.5" customHeight="1">
      <c r="A240" s="102"/>
      <c r="B240" s="78"/>
      <c r="C240" s="78"/>
      <c r="D240" s="103" t="s">
        <v>444</v>
      </c>
      <c r="E240" s="104">
        <f t="shared" si="61"/>
        <v>0</v>
      </c>
      <c r="F240" s="108">
        <f t="shared" ref="F240:V240" si="64">COUNTIF(F14:F235,"A")</f>
        <v>0</v>
      </c>
      <c r="G240" s="108">
        <f t="shared" si="64"/>
        <v>0</v>
      </c>
      <c r="H240" s="108">
        <f t="shared" si="64"/>
        <v>0</v>
      </c>
      <c r="I240" s="108">
        <f t="shared" si="64"/>
        <v>0</v>
      </c>
      <c r="J240" s="108">
        <f t="shared" si="64"/>
        <v>0</v>
      </c>
      <c r="K240" s="108">
        <f t="shared" si="64"/>
        <v>0</v>
      </c>
      <c r="L240" s="108">
        <f t="shared" si="64"/>
        <v>0</v>
      </c>
      <c r="M240" s="108">
        <f t="shared" si="64"/>
        <v>0</v>
      </c>
      <c r="N240" s="108">
        <f t="shared" si="64"/>
        <v>0</v>
      </c>
      <c r="O240" s="108">
        <f t="shared" si="64"/>
        <v>0</v>
      </c>
      <c r="P240" s="108">
        <f t="shared" si="64"/>
        <v>0</v>
      </c>
      <c r="Q240" s="108">
        <f t="shared" si="64"/>
        <v>0</v>
      </c>
      <c r="R240" s="108">
        <f t="shared" si="64"/>
        <v>0</v>
      </c>
      <c r="S240" s="108">
        <f t="shared" si="64"/>
        <v>0</v>
      </c>
      <c r="T240" s="108">
        <f t="shared" si="64"/>
        <v>0</v>
      </c>
      <c r="U240" s="108">
        <f t="shared" si="64"/>
        <v>0</v>
      </c>
      <c r="V240" s="108">
        <f t="shared" si="64"/>
        <v>0</v>
      </c>
      <c r="W240" s="59"/>
      <c r="X240" s="59"/>
      <c r="Y240" s="67"/>
      <c r="Z240" s="67"/>
      <c r="AA240" s="67"/>
      <c r="AB240" s="67"/>
    </row>
    <row r="241" spans="1:28" ht="13.5" customHeight="1">
      <c r="A241" s="102"/>
      <c r="B241" s="78"/>
      <c r="C241" s="78"/>
      <c r="D241" s="103" t="s">
        <v>445</v>
      </c>
      <c r="E241" s="109">
        <f>E238/E237</f>
        <v>0</v>
      </c>
      <c r="F241" s="110">
        <f t="shared" ref="F241:R241" si="65">F240/F237</f>
        <v>0</v>
      </c>
      <c r="G241" s="110">
        <f t="shared" si="65"/>
        <v>0</v>
      </c>
      <c r="H241" s="110">
        <f t="shared" si="65"/>
        <v>0</v>
      </c>
      <c r="I241" s="110">
        <f t="shared" si="65"/>
        <v>0</v>
      </c>
      <c r="J241" s="110">
        <f t="shared" si="65"/>
        <v>0</v>
      </c>
      <c r="K241" s="110">
        <f t="shared" si="65"/>
        <v>0</v>
      </c>
      <c r="L241" s="110">
        <f t="shared" si="65"/>
        <v>0</v>
      </c>
      <c r="M241" s="110">
        <f t="shared" si="65"/>
        <v>0</v>
      </c>
      <c r="N241" s="110">
        <f t="shared" si="65"/>
        <v>0</v>
      </c>
      <c r="O241" s="110">
        <f t="shared" si="65"/>
        <v>0</v>
      </c>
      <c r="P241" s="110">
        <f t="shared" si="65"/>
        <v>0</v>
      </c>
      <c r="Q241" s="110">
        <f t="shared" si="65"/>
        <v>0</v>
      </c>
      <c r="R241" s="110">
        <f t="shared" si="65"/>
        <v>0</v>
      </c>
      <c r="S241" s="110" t="s">
        <v>89</v>
      </c>
      <c r="T241" s="110">
        <f t="shared" ref="T241:V241" si="66">T240/T237</f>
        <v>0</v>
      </c>
      <c r="U241" s="110">
        <f t="shared" si="66"/>
        <v>0</v>
      </c>
      <c r="V241" s="110">
        <f t="shared" si="66"/>
        <v>0</v>
      </c>
      <c r="W241" s="59"/>
      <c r="X241" s="59"/>
      <c r="Y241" s="67"/>
      <c r="Z241" s="67"/>
      <c r="AA241" s="67"/>
      <c r="AB241" s="67"/>
    </row>
    <row r="242" spans="1:28" ht="13.5" customHeight="1">
      <c r="A242" s="102"/>
      <c r="B242" s="78"/>
      <c r="C242" s="78"/>
      <c r="D242" s="59"/>
      <c r="F242" s="217">
        <f>F237-F240</f>
        <v>8</v>
      </c>
      <c r="G242" s="217">
        <f t="shared" ref="G242:Y242" si="67">G237-G240</f>
        <v>1</v>
      </c>
      <c r="H242" s="217">
        <f t="shared" si="67"/>
        <v>142</v>
      </c>
      <c r="I242" s="217">
        <f t="shared" si="67"/>
        <v>8</v>
      </c>
      <c r="J242" s="217">
        <f t="shared" si="67"/>
        <v>18</v>
      </c>
      <c r="K242" s="217">
        <f t="shared" si="67"/>
        <v>15</v>
      </c>
      <c r="L242" s="217">
        <f t="shared" si="67"/>
        <v>7</v>
      </c>
      <c r="M242" s="217">
        <f t="shared" si="67"/>
        <v>5</v>
      </c>
      <c r="N242" s="217">
        <f t="shared" si="67"/>
        <v>24</v>
      </c>
      <c r="O242" s="217">
        <f t="shared" si="67"/>
        <v>25</v>
      </c>
      <c r="P242" s="217">
        <f t="shared" si="67"/>
        <v>30</v>
      </c>
      <c r="Q242" s="217">
        <f t="shared" si="67"/>
        <v>20</v>
      </c>
      <c r="R242" s="217">
        <f t="shared" si="67"/>
        <v>12</v>
      </c>
      <c r="S242" s="217">
        <f t="shared" si="67"/>
        <v>0</v>
      </c>
      <c r="T242" s="217">
        <f t="shared" si="67"/>
        <v>1</v>
      </c>
      <c r="U242" s="217">
        <f t="shared" si="67"/>
        <v>11</v>
      </c>
      <c r="V242" s="217">
        <f t="shared" si="67"/>
        <v>2</v>
      </c>
      <c r="W242" s="111">
        <f t="shared" si="67"/>
        <v>0</v>
      </c>
      <c r="X242" s="111">
        <f t="shared" si="67"/>
        <v>0</v>
      </c>
      <c r="Y242" s="111">
        <f t="shared" si="67"/>
        <v>0</v>
      </c>
      <c r="Z242" s="67"/>
      <c r="AA242" s="67"/>
      <c r="AB242" s="67"/>
    </row>
    <row r="243" spans="1:28" ht="13.5" customHeight="1">
      <c r="A243" s="102"/>
      <c r="B243" s="78"/>
      <c r="C243" s="78"/>
      <c r="D243" s="59"/>
      <c r="E243" s="216" t="s">
        <v>446</v>
      </c>
      <c r="F243" s="217" t="s">
        <v>447</v>
      </c>
      <c r="G243" s="217" t="s">
        <v>448</v>
      </c>
      <c r="H243" s="217"/>
      <c r="I243" s="217"/>
      <c r="J243" s="217"/>
      <c r="K243" s="111"/>
      <c r="L243" s="111"/>
      <c r="M243" s="111"/>
      <c r="N243" s="67"/>
      <c r="O243" s="67"/>
      <c r="P243" s="67"/>
      <c r="Q243" s="67"/>
      <c r="R243" s="67"/>
      <c r="S243" s="67"/>
      <c r="T243" s="67"/>
      <c r="U243" s="67"/>
      <c r="V243" s="67"/>
      <c r="W243" s="59"/>
      <c r="X243" s="59"/>
      <c r="Y243" s="67"/>
      <c r="Z243" s="67"/>
      <c r="AA243" s="67"/>
      <c r="AB243" s="67"/>
    </row>
    <row r="244" spans="1:28" ht="13.5" customHeight="1">
      <c r="A244" s="102"/>
      <c r="B244" s="78"/>
      <c r="C244" s="78"/>
      <c r="D244" s="59"/>
      <c r="E244" s="216" t="str">
        <f t="shared" ref="E244:E260" si="68">COUNTIF($F$242:F244,F244)&amp;"-"&amp;F244</f>
        <v>1-0</v>
      </c>
      <c r="F244" s="218">
        <f>F241</f>
        <v>0</v>
      </c>
      <c r="G244" s="323" t="s">
        <v>28</v>
      </c>
      <c r="H244" s="324"/>
      <c r="I244" s="324"/>
      <c r="J244" s="217"/>
      <c r="K244" s="111"/>
      <c r="L244" s="111"/>
      <c r="M244" s="111"/>
      <c r="N244" s="67"/>
      <c r="O244" s="67"/>
      <c r="P244" s="67"/>
      <c r="Q244" s="67"/>
      <c r="R244" s="67"/>
      <c r="S244" s="67"/>
      <c r="T244" s="67"/>
      <c r="U244" s="67"/>
      <c r="V244" s="67"/>
      <c r="W244" s="59"/>
      <c r="X244" s="59"/>
      <c r="Y244" s="67"/>
      <c r="Z244" s="67"/>
      <c r="AA244" s="67"/>
      <c r="AB244" s="67"/>
    </row>
    <row r="245" spans="1:28" ht="13.5" customHeight="1">
      <c r="A245" s="102"/>
      <c r="B245" s="78"/>
      <c r="C245" s="78"/>
      <c r="D245" s="59"/>
      <c r="E245" s="216" t="str">
        <f t="shared" si="68"/>
        <v>2-0</v>
      </c>
      <c r="F245" s="218">
        <f>G241</f>
        <v>0</v>
      </c>
      <c r="G245" s="323" t="s">
        <v>29</v>
      </c>
      <c r="H245" s="324"/>
      <c r="I245" s="324"/>
      <c r="J245" s="217"/>
      <c r="K245" s="111"/>
      <c r="L245" s="111"/>
      <c r="M245" s="111"/>
      <c r="N245" s="67"/>
      <c r="O245" s="67"/>
      <c r="P245" s="67"/>
      <c r="Q245" s="67"/>
      <c r="R245" s="67"/>
      <c r="S245" s="67"/>
      <c r="T245" s="67"/>
      <c r="U245" s="67"/>
      <c r="V245" s="67"/>
      <c r="W245" s="59"/>
      <c r="X245" s="59"/>
      <c r="Y245" s="67"/>
      <c r="Z245" s="67"/>
      <c r="AA245" s="67"/>
      <c r="AB245" s="67"/>
    </row>
    <row r="246" spans="1:28" ht="13.5" customHeight="1">
      <c r="A246" s="102"/>
      <c r="B246" s="78"/>
      <c r="C246" s="78"/>
      <c r="D246" s="59"/>
      <c r="E246" s="216" t="str">
        <f t="shared" si="68"/>
        <v>3-0</v>
      </c>
      <c r="F246" s="218">
        <f>H241</f>
        <v>0</v>
      </c>
      <c r="G246" s="323" t="s">
        <v>30</v>
      </c>
      <c r="H246" s="324"/>
      <c r="I246" s="324"/>
      <c r="J246" s="217"/>
      <c r="K246" s="111"/>
      <c r="L246" s="111"/>
      <c r="M246" s="111"/>
      <c r="N246" s="67"/>
      <c r="O246" s="67"/>
      <c r="P246" s="67"/>
      <c r="Q246" s="67"/>
      <c r="R246" s="67"/>
      <c r="S246" s="67"/>
      <c r="T246" s="67"/>
      <c r="U246" s="67"/>
      <c r="V246" s="67"/>
      <c r="W246" s="59"/>
      <c r="X246" s="59"/>
      <c r="Y246" s="67"/>
      <c r="Z246" s="67"/>
      <c r="AA246" s="67"/>
      <c r="AB246" s="67"/>
    </row>
    <row r="247" spans="1:28" ht="13.5" customHeight="1">
      <c r="A247" s="102"/>
      <c r="B247" s="78"/>
      <c r="C247" s="78"/>
      <c r="D247" s="59"/>
      <c r="E247" s="216" t="str">
        <f t="shared" si="68"/>
        <v>4-0</v>
      </c>
      <c r="F247" s="218">
        <f>I241</f>
        <v>0</v>
      </c>
      <c r="G247" s="323" t="s">
        <v>31</v>
      </c>
      <c r="H247" s="324"/>
      <c r="I247" s="324"/>
      <c r="J247" s="217"/>
      <c r="K247" s="111"/>
      <c r="L247" s="111"/>
      <c r="M247" s="111"/>
      <c r="N247" s="67"/>
      <c r="O247" s="67"/>
      <c r="P247" s="67"/>
      <c r="Q247" s="67"/>
      <c r="R247" s="67"/>
      <c r="S247" s="67"/>
      <c r="T247" s="67"/>
      <c r="U247" s="67"/>
      <c r="V247" s="67"/>
      <c r="W247" s="59"/>
      <c r="X247" s="59"/>
      <c r="Y247" s="67"/>
      <c r="Z247" s="67"/>
      <c r="AA247" s="67"/>
      <c r="AB247" s="67"/>
    </row>
    <row r="248" spans="1:28" ht="13.5" customHeight="1">
      <c r="A248" s="102"/>
      <c r="B248" s="78"/>
      <c r="C248" s="78"/>
      <c r="D248" s="59"/>
      <c r="E248" s="216" t="str">
        <f t="shared" si="68"/>
        <v>5-0</v>
      </c>
      <c r="F248" s="218">
        <f>J241</f>
        <v>0</v>
      </c>
      <c r="G248" s="323" t="s">
        <v>32</v>
      </c>
      <c r="H248" s="324"/>
      <c r="I248" s="324"/>
      <c r="J248" s="217"/>
      <c r="K248" s="111"/>
      <c r="L248" s="111"/>
      <c r="M248" s="111"/>
      <c r="N248" s="67"/>
      <c r="O248" s="67"/>
      <c r="P248" s="67"/>
      <c r="Q248" s="67"/>
      <c r="R248" s="67"/>
      <c r="S248" s="67"/>
      <c r="T248" s="67"/>
      <c r="U248" s="67"/>
      <c r="V248" s="67"/>
      <c r="W248" s="59"/>
      <c r="X248" s="59"/>
      <c r="Y248" s="67"/>
      <c r="Z248" s="67"/>
      <c r="AA248" s="67"/>
      <c r="AB248" s="67"/>
    </row>
    <row r="249" spans="1:28" ht="13.5" customHeight="1">
      <c r="A249" s="102"/>
      <c r="B249" s="78"/>
      <c r="C249" s="78"/>
      <c r="D249" s="59"/>
      <c r="E249" s="216" t="str">
        <f t="shared" si="68"/>
        <v>6-0</v>
      </c>
      <c r="F249" s="218">
        <f>K241</f>
        <v>0</v>
      </c>
      <c r="G249" s="323" t="s">
        <v>33</v>
      </c>
      <c r="H249" s="324"/>
      <c r="I249" s="324"/>
      <c r="J249" s="217"/>
      <c r="K249" s="111"/>
      <c r="L249" s="111"/>
      <c r="M249" s="111"/>
      <c r="N249" s="67"/>
      <c r="O249" s="67"/>
      <c r="P249" s="67"/>
      <c r="Q249" s="67"/>
      <c r="R249" s="67"/>
      <c r="S249" s="67"/>
      <c r="T249" s="67"/>
      <c r="U249" s="67"/>
      <c r="V249" s="67"/>
      <c r="W249" s="59"/>
      <c r="X249" s="59"/>
      <c r="Y249" s="67"/>
      <c r="Z249" s="67"/>
      <c r="AA249" s="67"/>
      <c r="AB249" s="67"/>
    </row>
    <row r="250" spans="1:28" ht="13.5" customHeight="1">
      <c r="A250" s="102"/>
      <c r="B250" s="78"/>
      <c r="C250" s="78"/>
      <c r="D250" s="59"/>
      <c r="E250" s="216" t="str">
        <f t="shared" si="68"/>
        <v>7-0</v>
      </c>
      <c r="F250" s="218">
        <f>L241</f>
        <v>0</v>
      </c>
      <c r="G250" s="323" t="s">
        <v>34</v>
      </c>
      <c r="H250" s="324"/>
      <c r="I250" s="324"/>
      <c r="J250" s="217"/>
      <c r="K250" s="111"/>
      <c r="L250" s="111"/>
      <c r="M250" s="111"/>
      <c r="N250" s="67"/>
      <c r="O250" s="67"/>
      <c r="P250" s="67"/>
      <c r="Q250" s="67"/>
      <c r="R250" s="67"/>
      <c r="S250" s="67"/>
      <c r="T250" s="67"/>
      <c r="U250" s="67"/>
      <c r="V250" s="67"/>
      <c r="W250" s="59"/>
      <c r="X250" s="59"/>
      <c r="Y250" s="67"/>
      <c r="Z250" s="67"/>
      <c r="AA250" s="67"/>
      <c r="AB250" s="67"/>
    </row>
    <row r="251" spans="1:28" ht="13.5" customHeight="1">
      <c r="A251" s="102"/>
      <c r="B251" s="78"/>
      <c r="C251" s="78"/>
      <c r="D251" s="59"/>
      <c r="E251" s="216" t="str">
        <f t="shared" si="68"/>
        <v>8-0</v>
      </c>
      <c r="F251" s="218">
        <f>M241</f>
        <v>0</v>
      </c>
      <c r="G251" s="323" t="s">
        <v>35</v>
      </c>
      <c r="H251" s="324"/>
      <c r="I251" s="324"/>
      <c r="J251" s="217"/>
      <c r="K251" s="111"/>
      <c r="L251" s="111"/>
      <c r="M251" s="111"/>
      <c r="N251" s="67"/>
      <c r="O251" s="67"/>
      <c r="P251" s="67"/>
      <c r="Q251" s="67"/>
      <c r="R251" s="67"/>
      <c r="S251" s="67"/>
      <c r="T251" s="67"/>
      <c r="U251" s="67"/>
      <c r="V251" s="67"/>
      <c r="W251" s="59"/>
      <c r="X251" s="59"/>
      <c r="Y251" s="67"/>
      <c r="Z251" s="67"/>
      <c r="AA251" s="67"/>
      <c r="AB251" s="67"/>
    </row>
    <row r="252" spans="1:28" ht="13.5" customHeight="1">
      <c r="A252" s="102"/>
      <c r="B252" s="78"/>
      <c r="C252" s="78"/>
      <c r="D252" s="59"/>
      <c r="E252" s="216" t="str">
        <f t="shared" si="68"/>
        <v>9-0</v>
      </c>
      <c r="F252" s="218">
        <f>N241</f>
        <v>0</v>
      </c>
      <c r="G252" s="323" t="s">
        <v>36</v>
      </c>
      <c r="H252" s="324"/>
      <c r="I252" s="324"/>
      <c r="J252" s="217"/>
      <c r="K252" s="111"/>
      <c r="L252" s="111"/>
      <c r="M252" s="111"/>
      <c r="N252" s="67"/>
      <c r="O252" s="67"/>
      <c r="P252" s="67"/>
      <c r="Q252" s="67"/>
      <c r="R252" s="67"/>
      <c r="S252" s="67"/>
      <c r="T252" s="67"/>
      <c r="U252" s="67"/>
      <c r="V252" s="67"/>
      <c r="W252" s="59"/>
      <c r="X252" s="59"/>
      <c r="Y252" s="67"/>
      <c r="Z252" s="67"/>
      <c r="AA252" s="67"/>
      <c r="AB252" s="67"/>
    </row>
    <row r="253" spans="1:28" ht="13.5" customHeight="1">
      <c r="A253" s="102"/>
      <c r="B253" s="78"/>
      <c r="C253" s="78"/>
      <c r="D253" s="59"/>
      <c r="E253" s="216" t="str">
        <f t="shared" si="68"/>
        <v>10-0</v>
      </c>
      <c r="F253" s="218">
        <f>O241</f>
        <v>0</v>
      </c>
      <c r="G253" s="323" t="s">
        <v>37</v>
      </c>
      <c r="H253" s="324"/>
      <c r="I253" s="324"/>
      <c r="J253" s="217"/>
      <c r="K253" s="111"/>
      <c r="L253" s="111"/>
      <c r="M253" s="111"/>
      <c r="N253" s="67"/>
      <c r="O253" s="67"/>
      <c r="P253" s="67"/>
      <c r="Q253" s="67"/>
      <c r="R253" s="67"/>
      <c r="S253" s="67"/>
      <c r="T253" s="67"/>
      <c r="U253" s="67"/>
      <c r="V253" s="67"/>
      <c r="W253" s="1"/>
      <c r="X253" s="1"/>
      <c r="Y253" s="67"/>
      <c r="Z253" s="67"/>
      <c r="AA253" s="67"/>
      <c r="AB253" s="67"/>
    </row>
    <row r="254" spans="1:28" ht="13.5" customHeight="1">
      <c r="A254" s="102"/>
      <c r="B254" s="78"/>
      <c r="C254" s="78"/>
      <c r="D254" s="59"/>
      <c r="E254" s="216" t="str">
        <f t="shared" si="68"/>
        <v>11-0</v>
      </c>
      <c r="F254" s="218">
        <f>P241</f>
        <v>0</v>
      </c>
      <c r="G254" s="323" t="s">
        <v>38</v>
      </c>
      <c r="H254" s="324"/>
      <c r="I254" s="324"/>
      <c r="J254" s="217"/>
      <c r="K254" s="111"/>
      <c r="L254" s="111"/>
      <c r="M254" s="111"/>
      <c r="N254" s="67"/>
      <c r="O254" s="67"/>
      <c r="P254" s="67"/>
      <c r="Q254" s="67"/>
      <c r="R254" s="67"/>
      <c r="S254" s="67"/>
      <c r="T254" s="67"/>
      <c r="U254" s="67"/>
      <c r="V254" s="67"/>
      <c r="W254" s="1"/>
      <c r="X254" s="1"/>
      <c r="Y254" s="67"/>
      <c r="Z254" s="67"/>
      <c r="AA254" s="67"/>
      <c r="AB254" s="67"/>
    </row>
    <row r="255" spans="1:28" ht="13.5" customHeight="1">
      <c r="A255" s="102"/>
      <c r="B255" s="78"/>
      <c r="C255" s="78"/>
      <c r="D255" s="59"/>
      <c r="E255" s="216" t="str">
        <f t="shared" si="68"/>
        <v>12-0</v>
      </c>
      <c r="F255" s="218">
        <f>Q241</f>
        <v>0</v>
      </c>
      <c r="G255" s="323" t="s">
        <v>39</v>
      </c>
      <c r="H255" s="324"/>
      <c r="I255" s="324"/>
      <c r="J255" s="217"/>
      <c r="K255" s="111"/>
      <c r="L255" s="111"/>
      <c r="M255" s="111"/>
      <c r="N255" s="67"/>
      <c r="O255" s="67"/>
      <c r="P255" s="67"/>
      <c r="Q255" s="67"/>
      <c r="R255" s="67"/>
      <c r="S255" s="67"/>
      <c r="T255" s="67"/>
      <c r="U255" s="67"/>
      <c r="V255" s="67"/>
      <c r="W255" s="1"/>
      <c r="X255" s="1"/>
      <c r="Y255" s="67"/>
      <c r="Z255" s="67"/>
      <c r="AA255" s="67"/>
      <c r="AB255" s="67"/>
    </row>
    <row r="256" spans="1:28" ht="13.5" customHeight="1">
      <c r="A256" s="102"/>
      <c r="B256" s="78"/>
      <c r="C256" s="78"/>
      <c r="D256" s="59"/>
      <c r="E256" s="216" t="str">
        <f t="shared" si="68"/>
        <v>13-0</v>
      </c>
      <c r="F256" s="218">
        <f>R241</f>
        <v>0</v>
      </c>
      <c r="G256" s="323" t="s">
        <v>40</v>
      </c>
      <c r="H256" s="324"/>
      <c r="I256" s="324"/>
      <c r="J256" s="217"/>
      <c r="K256" s="111"/>
      <c r="L256" s="111"/>
      <c r="M256" s="111"/>
      <c r="N256" s="67"/>
      <c r="O256" s="67"/>
      <c r="P256" s="67"/>
      <c r="Q256" s="67"/>
      <c r="R256" s="67"/>
      <c r="S256" s="67"/>
      <c r="T256" s="67"/>
      <c r="U256" s="67"/>
      <c r="V256" s="67"/>
      <c r="W256" s="1"/>
      <c r="X256" s="1"/>
      <c r="Y256" s="67"/>
      <c r="Z256" s="67"/>
      <c r="AA256" s="67"/>
      <c r="AB256" s="67"/>
    </row>
    <row r="257" spans="1:28" ht="13.5" customHeight="1">
      <c r="A257" s="102"/>
      <c r="B257" s="78"/>
      <c r="C257" s="78"/>
      <c r="D257" s="59"/>
      <c r="E257" s="216" t="str">
        <f t="shared" si="68"/>
        <v>1--</v>
      </c>
      <c r="F257" s="218" t="str">
        <f>S241</f>
        <v>-</v>
      </c>
      <c r="G257" s="325" t="s">
        <v>41</v>
      </c>
      <c r="H257" s="324"/>
      <c r="I257" s="324"/>
      <c r="J257" s="217"/>
      <c r="K257" s="111"/>
      <c r="L257" s="111"/>
      <c r="M257" s="111"/>
      <c r="N257" s="67"/>
      <c r="O257" s="67"/>
      <c r="P257" s="67"/>
      <c r="Q257" s="67"/>
      <c r="R257" s="67"/>
      <c r="S257" s="67"/>
      <c r="T257" s="67"/>
      <c r="U257" s="67"/>
      <c r="V257" s="67"/>
      <c r="W257" s="1"/>
      <c r="X257" s="1"/>
      <c r="Y257" s="67"/>
      <c r="Z257" s="67"/>
      <c r="AA257" s="67"/>
      <c r="AB257" s="67"/>
    </row>
    <row r="258" spans="1:28" ht="13.5" customHeight="1">
      <c r="A258" s="102"/>
      <c r="B258" s="78"/>
      <c r="C258" s="78"/>
      <c r="D258" s="59"/>
      <c r="E258" s="216" t="str">
        <f t="shared" si="68"/>
        <v>14-0</v>
      </c>
      <c r="F258" s="218">
        <f>T241</f>
        <v>0</v>
      </c>
      <c r="G258" s="323" t="s">
        <v>42</v>
      </c>
      <c r="H258" s="324"/>
      <c r="I258" s="324"/>
      <c r="J258" s="217"/>
      <c r="K258" s="111"/>
      <c r="L258" s="111"/>
      <c r="M258" s="111"/>
      <c r="N258" s="67"/>
      <c r="O258" s="67"/>
      <c r="P258" s="67"/>
      <c r="Q258" s="67"/>
      <c r="R258" s="67"/>
      <c r="S258" s="67"/>
      <c r="T258" s="67"/>
      <c r="U258" s="67"/>
      <c r="V258" s="67"/>
      <c r="W258" s="1"/>
      <c r="X258" s="1"/>
      <c r="Y258" s="67"/>
      <c r="Z258" s="67"/>
      <c r="AA258" s="67"/>
      <c r="AB258" s="67"/>
    </row>
    <row r="259" spans="1:28" ht="13.5" customHeight="1">
      <c r="A259" s="102"/>
      <c r="B259" s="78"/>
      <c r="C259" s="78"/>
      <c r="D259" s="59"/>
      <c r="E259" s="216" t="str">
        <f t="shared" si="68"/>
        <v>15-0</v>
      </c>
      <c r="F259" s="218">
        <f>U241</f>
        <v>0</v>
      </c>
      <c r="G259" s="323" t="s">
        <v>43</v>
      </c>
      <c r="H259" s="324"/>
      <c r="I259" s="324"/>
      <c r="J259" s="217"/>
      <c r="K259" s="111"/>
      <c r="L259" s="111"/>
      <c r="M259" s="111"/>
      <c r="N259" s="67"/>
      <c r="O259" s="67"/>
      <c r="P259" s="67"/>
      <c r="Q259" s="67"/>
      <c r="R259" s="67"/>
      <c r="S259" s="67"/>
      <c r="T259" s="67"/>
      <c r="U259" s="67"/>
      <c r="V259" s="67"/>
      <c r="W259" s="1"/>
      <c r="X259" s="1"/>
      <c r="Y259" s="67"/>
      <c r="Z259" s="67"/>
      <c r="AA259" s="67"/>
      <c r="AB259" s="67"/>
    </row>
    <row r="260" spans="1:28" ht="13.5" customHeight="1">
      <c r="A260" s="102"/>
      <c r="B260" s="78"/>
      <c r="C260" s="78"/>
      <c r="D260" s="59"/>
      <c r="E260" s="216" t="str">
        <f t="shared" si="68"/>
        <v>16-0</v>
      </c>
      <c r="F260" s="218">
        <f>V241</f>
        <v>0</v>
      </c>
      <c r="G260" s="323" t="s">
        <v>44</v>
      </c>
      <c r="H260" s="324"/>
      <c r="I260" s="324"/>
      <c r="J260" s="217"/>
      <c r="K260" s="111"/>
      <c r="L260" s="111"/>
      <c r="M260" s="111"/>
      <c r="N260" s="67"/>
      <c r="O260" s="67"/>
      <c r="P260" s="67"/>
      <c r="Q260" s="67"/>
      <c r="R260" s="67"/>
      <c r="S260" s="67"/>
      <c r="T260" s="67"/>
      <c r="U260" s="67"/>
      <c r="V260" s="67"/>
      <c r="W260" s="1"/>
      <c r="X260" s="1"/>
      <c r="Y260" s="67"/>
      <c r="Z260" s="67"/>
      <c r="AA260" s="67"/>
      <c r="AB260" s="67"/>
    </row>
    <row r="261" spans="1:28" ht="13.5" customHeight="1">
      <c r="A261" s="102"/>
      <c r="B261" s="78"/>
      <c r="C261" s="78"/>
      <c r="D261" s="59"/>
      <c r="E261" s="219"/>
      <c r="F261" s="217"/>
      <c r="G261" s="217"/>
      <c r="H261" s="217"/>
      <c r="I261" s="217"/>
      <c r="J261" s="217"/>
      <c r="K261" s="111"/>
      <c r="L261" s="111"/>
      <c r="M261" s="111"/>
      <c r="N261" s="67"/>
      <c r="O261" s="67"/>
      <c r="P261" s="67"/>
      <c r="Q261" s="67"/>
      <c r="R261" s="67"/>
      <c r="S261" s="67"/>
      <c r="T261" s="67"/>
      <c r="U261" s="67"/>
      <c r="V261" s="67"/>
      <c r="W261" s="1"/>
      <c r="X261" s="1"/>
      <c r="Y261" s="67"/>
      <c r="Z261" s="67"/>
      <c r="AA261" s="67"/>
      <c r="AB261" s="67"/>
    </row>
    <row r="262" spans="1:28" ht="13.5" customHeight="1">
      <c r="A262" s="102"/>
      <c r="B262" s="78"/>
      <c r="C262" s="78"/>
      <c r="D262" s="59"/>
      <c r="E262" s="112"/>
      <c r="F262" s="111"/>
      <c r="G262" s="111"/>
      <c r="H262" s="111"/>
      <c r="I262" s="111"/>
      <c r="J262" s="111"/>
      <c r="K262" s="111"/>
      <c r="L262" s="111"/>
      <c r="M262" s="111"/>
      <c r="N262" s="67"/>
      <c r="O262" s="67"/>
      <c r="P262" s="67"/>
      <c r="Q262" s="67"/>
      <c r="R262" s="67"/>
      <c r="S262" s="67"/>
      <c r="T262" s="67"/>
      <c r="U262" s="67"/>
      <c r="V262" s="67"/>
      <c r="W262" s="1"/>
      <c r="X262" s="1"/>
      <c r="Y262" s="67"/>
      <c r="Z262" s="67"/>
      <c r="AA262" s="67"/>
      <c r="AB262" s="67"/>
    </row>
    <row r="263" spans="1:28" ht="13.5" customHeight="1">
      <c r="A263" s="102"/>
      <c r="B263" s="78"/>
      <c r="C263" s="78"/>
      <c r="D263" s="59"/>
      <c r="E263" s="112"/>
      <c r="F263" s="111"/>
      <c r="G263" s="111"/>
      <c r="H263" s="111"/>
      <c r="I263" s="111"/>
      <c r="J263" s="111"/>
      <c r="K263" s="111"/>
      <c r="L263" s="111"/>
      <c r="M263" s="111"/>
      <c r="N263" s="67"/>
      <c r="O263" s="67"/>
      <c r="P263" s="67"/>
      <c r="Q263" s="67"/>
      <c r="R263" s="67"/>
      <c r="S263" s="67"/>
      <c r="T263" s="67"/>
      <c r="U263" s="67"/>
      <c r="V263" s="67"/>
      <c r="W263" s="1"/>
      <c r="X263" s="1"/>
      <c r="Y263" s="67"/>
      <c r="Z263" s="67"/>
      <c r="AA263" s="67"/>
      <c r="AB263" s="67"/>
    </row>
    <row r="264" spans="1:28" ht="13.5" customHeight="1">
      <c r="A264" s="102"/>
      <c r="B264" s="78"/>
      <c r="C264" s="78"/>
      <c r="D264" s="59"/>
      <c r="E264" s="112"/>
      <c r="F264" s="111"/>
      <c r="G264" s="111"/>
      <c r="H264" s="111"/>
      <c r="I264" s="111"/>
      <c r="J264" s="111"/>
      <c r="K264" s="111"/>
      <c r="L264" s="111"/>
      <c r="M264" s="111"/>
      <c r="N264" s="67"/>
      <c r="O264" s="67"/>
      <c r="P264" s="67"/>
      <c r="Q264" s="67"/>
      <c r="R264" s="67"/>
      <c r="S264" s="67"/>
      <c r="T264" s="67"/>
      <c r="U264" s="67"/>
      <c r="V264" s="67"/>
      <c r="W264" s="1"/>
      <c r="X264" s="1"/>
      <c r="Y264" s="67"/>
      <c r="Z264" s="67"/>
      <c r="AA264" s="67"/>
      <c r="AB264" s="67"/>
    </row>
    <row r="265" spans="1:28" ht="13.5" customHeight="1">
      <c r="A265" s="102"/>
      <c r="B265" s="78"/>
      <c r="C265" s="78"/>
      <c r="D265" s="59"/>
      <c r="E265" s="112"/>
      <c r="F265" s="111"/>
      <c r="G265" s="111"/>
      <c r="H265" s="111"/>
      <c r="I265" s="111"/>
      <c r="J265" s="111"/>
      <c r="K265" s="111"/>
      <c r="L265" s="111"/>
      <c r="M265" s="111"/>
      <c r="N265" s="67"/>
      <c r="O265" s="67"/>
      <c r="P265" s="67"/>
      <c r="Q265" s="67"/>
      <c r="R265" s="67"/>
      <c r="S265" s="67"/>
      <c r="T265" s="67"/>
      <c r="U265" s="67"/>
      <c r="V265" s="67"/>
      <c r="W265" s="1"/>
      <c r="X265" s="1"/>
      <c r="Y265" s="67"/>
      <c r="Z265" s="67"/>
      <c r="AA265" s="67"/>
      <c r="AB265" s="67"/>
    </row>
    <row r="266" spans="1:28" ht="13.5" customHeight="1">
      <c r="A266" s="102"/>
      <c r="B266" s="78"/>
      <c r="C266" s="78"/>
      <c r="D266" s="59"/>
      <c r="E266" s="112"/>
      <c r="F266" s="111"/>
      <c r="G266" s="111"/>
      <c r="H266" s="111"/>
      <c r="I266" s="111"/>
      <c r="J266" s="111"/>
      <c r="K266" s="111"/>
      <c r="L266" s="111"/>
      <c r="M266" s="111"/>
      <c r="N266" s="67"/>
      <c r="O266" s="67"/>
      <c r="P266" s="67"/>
      <c r="Q266" s="67"/>
      <c r="R266" s="67"/>
      <c r="S266" s="67"/>
      <c r="T266" s="67"/>
      <c r="U266" s="67"/>
      <c r="V266" s="67"/>
      <c r="W266" s="1"/>
      <c r="X266" s="1"/>
      <c r="Y266" s="67"/>
      <c r="Z266" s="67"/>
      <c r="AA266" s="67"/>
      <c r="AB266" s="67"/>
    </row>
    <row r="267" spans="1:28" ht="13.5" customHeight="1">
      <c r="A267" s="102"/>
      <c r="B267" s="78"/>
      <c r="C267" s="78"/>
      <c r="D267" s="59"/>
      <c r="E267" s="112"/>
      <c r="F267" s="111"/>
      <c r="G267" s="111"/>
      <c r="H267" s="111"/>
      <c r="I267" s="111"/>
      <c r="J267" s="111"/>
      <c r="K267" s="111"/>
      <c r="L267" s="111"/>
      <c r="M267" s="111"/>
      <c r="N267" s="67"/>
      <c r="O267" s="67"/>
      <c r="P267" s="67"/>
      <c r="Q267" s="67"/>
      <c r="R267" s="67"/>
      <c r="S267" s="67"/>
      <c r="T267" s="67"/>
      <c r="U267" s="67"/>
      <c r="V267" s="67"/>
      <c r="W267" s="1"/>
      <c r="X267" s="1"/>
      <c r="Y267" s="67"/>
      <c r="Z267" s="67"/>
      <c r="AA267" s="67"/>
      <c r="AB267" s="67"/>
    </row>
    <row r="268" spans="1:28" ht="13.5" customHeight="1">
      <c r="A268" s="102"/>
      <c r="B268" s="78"/>
      <c r="C268" s="78"/>
      <c r="D268" s="59"/>
      <c r="E268" s="112"/>
      <c r="F268" s="111"/>
      <c r="G268" s="111"/>
      <c r="H268" s="111"/>
      <c r="I268" s="111"/>
      <c r="J268" s="111"/>
      <c r="K268" s="111"/>
      <c r="L268" s="111"/>
      <c r="M268" s="111"/>
      <c r="N268" s="67"/>
      <c r="O268" s="67"/>
      <c r="P268" s="67"/>
      <c r="Q268" s="67"/>
      <c r="R268" s="67"/>
      <c r="S268" s="67"/>
      <c r="T268" s="67"/>
      <c r="U268" s="67"/>
      <c r="V268" s="67"/>
      <c r="W268" s="1"/>
      <c r="X268" s="1"/>
      <c r="Y268" s="67"/>
      <c r="Z268" s="67"/>
      <c r="AA268" s="67"/>
      <c r="AB268" s="67"/>
    </row>
    <row r="269" spans="1:28" ht="13.5" customHeight="1">
      <c r="A269" s="102"/>
      <c r="B269" s="78"/>
      <c r="C269" s="78"/>
      <c r="D269" s="59"/>
      <c r="E269" s="112"/>
      <c r="F269" s="111"/>
      <c r="G269" s="111"/>
      <c r="H269" s="111"/>
      <c r="I269" s="111"/>
      <c r="J269" s="111"/>
      <c r="K269" s="111"/>
      <c r="L269" s="111"/>
      <c r="M269" s="111"/>
      <c r="N269" s="67"/>
      <c r="O269" s="67"/>
      <c r="P269" s="67"/>
      <c r="Q269" s="67"/>
      <c r="R269" s="67"/>
      <c r="S269" s="67"/>
      <c r="T269" s="67"/>
      <c r="U269" s="67"/>
      <c r="V269" s="67"/>
      <c r="W269" s="1"/>
      <c r="X269" s="1"/>
      <c r="Y269" s="67"/>
      <c r="Z269" s="67"/>
      <c r="AA269" s="67"/>
      <c r="AB269" s="67"/>
    </row>
    <row r="270" spans="1:28" ht="13.5" customHeight="1">
      <c r="A270" s="102"/>
      <c r="B270" s="78"/>
      <c r="C270" s="78"/>
      <c r="D270" s="59"/>
      <c r="E270" s="112"/>
      <c r="F270" s="111"/>
      <c r="G270" s="111"/>
      <c r="H270" s="111"/>
      <c r="I270" s="111"/>
      <c r="J270" s="111"/>
      <c r="K270" s="111"/>
      <c r="L270" s="111"/>
      <c r="M270" s="111"/>
      <c r="N270" s="67"/>
      <c r="O270" s="67"/>
      <c r="P270" s="67"/>
      <c r="Q270" s="67"/>
      <c r="R270" s="67"/>
      <c r="S270" s="67"/>
      <c r="T270" s="67"/>
      <c r="U270" s="67"/>
      <c r="V270" s="67"/>
      <c r="W270" s="1"/>
      <c r="X270" s="1"/>
      <c r="Y270" s="67"/>
      <c r="Z270" s="67"/>
      <c r="AA270" s="67"/>
      <c r="AB270" s="67"/>
    </row>
    <row r="271" spans="1:28" ht="13.5" customHeight="1">
      <c r="A271" s="102"/>
      <c r="B271" s="78"/>
      <c r="C271" s="78"/>
      <c r="D271" s="59"/>
      <c r="E271" s="112"/>
      <c r="F271" s="111"/>
      <c r="G271" s="111"/>
      <c r="H271" s="111"/>
      <c r="I271" s="111"/>
      <c r="J271" s="111"/>
      <c r="K271" s="111"/>
      <c r="L271" s="111"/>
      <c r="M271" s="111"/>
      <c r="N271" s="67"/>
      <c r="O271" s="67"/>
      <c r="P271" s="67"/>
      <c r="Q271" s="67"/>
      <c r="R271" s="67"/>
      <c r="S271" s="67"/>
      <c r="T271" s="67"/>
      <c r="U271" s="67"/>
      <c r="V271" s="67"/>
      <c r="W271" s="1"/>
      <c r="X271" s="1"/>
      <c r="Y271" s="67"/>
      <c r="Z271" s="67"/>
      <c r="AA271" s="67"/>
      <c r="AB271" s="67"/>
    </row>
    <row r="272" spans="1:28" ht="13.5" customHeight="1">
      <c r="A272" s="102"/>
      <c r="B272" s="78"/>
      <c r="C272" s="78"/>
      <c r="D272" s="59"/>
      <c r="E272" s="112"/>
      <c r="F272" s="111"/>
      <c r="G272" s="111"/>
      <c r="H272" s="111"/>
      <c r="I272" s="111"/>
      <c r="J272" s="111"/>
      <c r="K272" s="111"/>
      <c r="L272" s="111"/>
      <c r="M272" s="111"/>
      <c r="N272" s="67"/>
      <c r="O272" s="67"/>
      <c r="P272" s="67"/>
      <c r="Q272" s="67"/>
      <c r="R272" s="67"/>
      <c r="S272" s="67"/>
      <c r="T272" s="67"/>
      <c r="U272" s="67"/>
      <c r="V272" s="67"/>
      <c r="W272" s="1"/>
      <c r="X272" s="1"/>
      <c r="Y272" s="67"/>
      <c r="Z272" s="67"/>
      <c r="AA272" s="67"/>
      <c r="AB272" s="67"/>
    </row>
    <row r="273" spans="1:28" ht="13.5" customHeight="1">
      <c r="A273" s="102"/>
      <c r="B273" s="78"/>
      <c r="C273" s="78"/>
      <c r="D273" s="59"/>
      <c r="E273" s="112"/>
      <c r="F273" s="111"/>
      <c r="G273" s="111"/>
      <c r="H273" s="111"/>
      <c r="I273" s="111"/>
      <c r="J273" s="111"/>
      <c r="K273" s="111"/>
      <c r="L273" s="111"/>
      <c r="M273" s="111"/>
      <c r="N273" s="67"/>
      <c r="O273" s="67"/>
      <c r="P273" s="67"/>
      <c r="Q273" s="67"/>
      <c r="R273" s="67"/>
      <c r="S273" s="67"/>
      <c r="T273" s="67"/>
      <c r="U273" s="67"/>
      <c r="V273" s="67"/>
      <c r="W273" s="1"/>
      <c r="X273" s="1"/>
      <c r="Y273" s="67"/>
      <c r="Z273" s="67"/>
      <c r="AA273" s="67"/>
      <c r="AB273" s="67"/>
    </row>
    <row r="274" spans="1:28" ht="13.5" customHeight="1">
      <c r="A274" s="102"/>
      <c r="B274" s="78"/>
      <c r="C274" s="78"/>
      <c r="D274" s="59"/>
      <c r="E274" s="112"/>
      <c r="F274" s="111"/>
      <c r="G274" s="111"/>
      <c r="H274" s="111"/>
      <c r="I274" s="111"/>
      <c r="J274" s="111"/>
      <c r="K274" s="111"/>
      <c r="L274" s="111"/>
      <c r="M274" s="111"/>
      <c r="N274" s="67"/>
      <c r="O274" s="67"/>
      <c r="P274" s="67"/>
      <c r="Q274" s="67"/>
      <c r="R274" s="67"/>
      <c r="S274" s="67"/>
      <c r="T274" s="67"/>
      <c r="U274" s="67"/>
      <c r="V274" s="67"/>
      <c r="W274" s="1"/>
      <c r="X274" s="1"/>
      <c r="Y274" s="67"/>
      <c r="Z274" s="67"/>
      <c r="AA274" s="67"/>
      <c r="AB274" s="67"/>
    </row>
    <row r="275" spans="1:28" ht="13.5" customHeight="1">
      <c r="A275" s="102"/>
      <c r="B275" s="78"/>
      <c r="C275" s="78"/>
      <c r="D275" s="59"/>
      <c r="E275" s="112"/>
      <c r="F275" s="111"/>
      <c r="G275" s="111"/>
      <c r="H275" s="111"/>
      <c r="I275" s="111"/>
      <c r="J275" s="111"/>
      <c r="K275" s="111"/>
      <c r="L275" s="111"/>
      <c r="M275" s="111"/>
      <c r="N275" s="67"/>
      <c r="O275" s="67"/>
      <c r="P275" s="67"/>
      <c r="Q275" s="67"/>
      <c r="R275" s="67"/>
      <c r="S275" s="67"/>
      <c r="T275" s="67"/>
      <c r="U275" s="67"/>
      <c r="V275" s="67"/>
      <c r="W275" s="1"/>
      <c r="X275" s="1"/>
      <c r="Y275" s="67"/>
      <c r="Z275" s="67"/>
      <c r="AA275" s="67"/>
      <c r="AB275" s="67"/>
    </row>
    <row r="276" spans="1:28" ht="13.5" customHeight="1">
      <c r="A276" s="102"/>
      <c r="B276" s="78"/>
      <c r="C276" s="78"/>
      <c r="D276" s="59"/>
      <c r="E276" s="112"/>
      <c r="F276" s="111"/>
      <c r="G276" s="111"/>
      <c r="H276" s="111"/>
      <c r="I276" s="111"/>
      <c r="J276" s="111"/>
      <c r="K276" s="111"/>
      <c r="L276" s="111"/>
      <c r="M276" s="111"/>
      <c r="N276" s="67"/>
      <c r="O276" s="67"/>
      <c r="P276" s="67"/>
      <c r="Q276" s="67"/>
      <c r="R276" s="67"/>
      <c r="S276" s="67"/>
      <c r="T276" s="67"/>
      <c r="U276" s="67"/>
      <c r="V276" s="67"/>
      <c r="W276" s="1"/>
      <c r="X276" s="1"/>
      <c r="Y276" s="67"/>
      <c r="Z276" s="67"/>
      <c r="AA276" s="67"/>
      <c r="AB276" s="67"/>
    </row>
    <row r="277" spans="1:28" ht="13.5" customHeight="1">
      <c r="A277" s="102"/>
      <c r="B277" s="78"/>
      <c r="C277" s="78"/>
      <c r="D277" s="59"/>
      <c r="F277" s="111"/>
      <c r="G277" s="111"/>
      <c r="H277" s="111"/>
      <c r="I277" s="111"/>
      <c r="J277" s="111"/>
      <c r="K277" s="111"/>
      <c r="L277" s="111"/>
      <c r="M277" s="111"/>
      <c r="N277" s="67"/>
      <c r="O277" s="67"/>
      <c r="P277" s="67"/>
      <c r="Q277" s="67"/>
      <c r="R277" s="67"/>
      <c r="S277" s="67"/>
      <c r="T277" s="67"/>
      <c r="U277" s="67"/>
      <c r="V277" s="67"/>
      <c r="W277" s="1"/>
      <c r="X277" s="1"/>
      <c r="Y277" s="67"/>
      <c r="Z277" s="67"/>
      <c r="AA277" s="67"/>
      <c r="AB277" s="67"/>
    </row>
    <row r="278" spans="1:28" ht="13.5" customHeight="1">
      <c r="A278" s="102"/>
      <c r="B278" s="78"/>
      <c r="C278" s="78"/>
      <c r="D278" s="59"/>
      <c r="F278" s="111"/>
      <c r="G278" s="111"/>
      <c r="H278" s="111"/>
      <c r="I278" s="111"/>
      <c r="J278" s="111"/>
      <c r="K278" s="111"/>
      <c r="L278" s="111"/>
      <c r="M278" s="111"/>
      <c r="N278" s="67"/>
      <c r="O278" s="67"/>
      <c r="P278" s="67"/>
      <c r="Q278" s="67"/>
      <c r="R278" s="67"/>
      <c r="S278" s="67"/>
      <c r="T278" s="67"/>
      <c r="U278" s="67"/>
      <c r="V278" s="67"/>
      <c r="W278" s="1"/>
      <c r="X278" s="1"/>
      <c r="Y278" s="67"/>
      <c r="Z278" s="67"/>
      <c r="AA278" s="67"/>
      <c r="AB278" s="67"/>
    </row>
    <row r="279" spans="1:28" ht="13.5" customHeight="1">
      <c r="A279" s="102"/>
      <c r="B279" s="78"/>
      <c r="C279" s="78"/>
      <c r="D279" s="59"/>
      <c r="F279" s="111"/>
      <c r="G279" s="111"/>
      <c r="H279" s="111"/>
      <c r="I279" s="111"/>
      <c r="J279" s="111"/>
      <c r="K279" s="111"/>
      <c r="L279" s="111"/>
      <c r="M279" s="111"/>
      <c r="N279" s="67"/>
      <c r="O279" s="67"/>
      <c r="P279" s="67"/>
      <c r="Q279" s="67"/>
      <c r="R279" s="67"/>
      <c r="S279" s="67"/>
      <c r="T279" s="67"/>
      <c r="U279" s="67"/>
      <c r="V279" s="67"/>
      <c r="W279" s="1"/>
      <c r="X279" s="1"/>
      <c r="Y279" s="67"/>
      <c r="Z279" s="67"/>
      <c r="AA279" s="67"/>
      <c r="AB279" s="67"/>
    </row>
    <row r="280" spans="1:28" ht="13.5" customHeight="1">
      <c r="A280" s="102"/>
      <c r="B280" s="78"/>
      <c r="C280" s="78"/>
      <c r="D280" s="59"/>
      <c r="F280" s="111"/>
      <c r="G280" s="111"/>
      <c r="H280" s="111"/>
      <c r="I280" s="111"/>
      <c r="J280" s="111"/>
      <c r="K280" s="111"/>
      <c r="L280" s="111"/>
      <c r="M280" s="111"/>
      <c r="N280" s="67"/>
      <c r="O280" s="67"/>
      <c r="P280" s="67"/>
      <c r="Q280" s="67"/>
      <c r="R280" s="67"/>
      <c r="S280" s="67"/>
      <c r="T280" s="67"/>
      <c r="U280" s="67"/>
      <c r="V280" s="67"/>
      <c r="W280" s="1"/>
      <c r="X280" s="1"/>
      <c r="Y280" s="67"/>
      <c r="Z280" s="67"/>
      <c r="AA280" s="67"/>
      <c r="AB280" s="67"/>
    </row>
    <row r="281" spans="1:28" ht="13.5" customHeight="1">
      <c r="A281" s="102"/>
      <c r="B281" s="78"/>
      <c r="C281" s="78"/>
      <c r="D281" s="59"/>
      <c r="F281" s="111"/>
      <c r="G281" s="111"/>
      <c r="H281" s="111"/>
      <c r="I281" s="111"/>
      <c r="J281" s="111"/>
      <c r="K281" s="111"/>
      <c r="L281" s="111"/>
      <c r="M281" s="111"/>
      <c r="N281" s="67"/>
      <c r="O281" s="67"/>
      <c r="P281" s="67"/>
      <c r="Q281" s="67"/>
      <c r="R281" s="67"/>
      <c r="S281" s="67"/>
      <c r="T281" s="67"/>
      <c r="U281" s="67"/>
      <c r="V281" s="67"/>
      <c r="W281" s="1"/>
      <c r="X281" s="1"/>
      <c r="Y281" s="67"/>
      <c r="Z281" s="67"/>
      <c r="AA281" s="67"/>
      <c r="AB281" s="67"/>
    </row>
    <row r="282" spans="1:28" ht="13.5" customHeight="1">
      <c r="A282" s="102"/>
      <c r="B282" s="78"/>
      <c r="C282" s="78"/>
      <c r="D282" s="59"/>
      <c r="F282" s="111"/>
      <c r="G282" s="111"/>
      <c r="H282" s="111"/>
      <c r="I282" s="111"/>
      <c r="J282" s="111"/>
      <c r="K282" s="111"/>
      <c r="L282" s="111"/>
      <c r="M282" s="111"/>
      <c r="N282" s="67"/>
      <c r="O282" s="67"/>
      <c r="P282" s="67"/>
      <c r="Q282" s="67"/>
      <c r="R282" s="67"/>
      <c r="S282" s="67"/>
      <c r="T282" s="67"/>
      <c r="U282" s="67"/>
      <c r="V282" s="67"/>
      <c r="W282" s="1"/>
      <c r="X282" s="1"/>
      <c r="Y282" s="67"/>
      <c r="Z282" s="67"/>
      <c r="AA282" s="67"/>
      <c r="AB282" s="67"/>
    </row>
    <row r="283" spans="1:28" ht="13.5" customHeight="1">
      <c r="A283" s="102"/>
      <c r="B283" s="78"/>
      <c r="C283" s="78"/>
      <c r="D283" s="59"/>
      <c r="F283" s="111"/>
      <c r="G283" s="111"/>
      <c r="H283" s="111"/>
      <c r="I283" s="111"/>
      <c r="J283" s="111"/>
      <c r="K283" s="111"/>
      <c r="L283" s="111"/>
      <c r="M283" s="111"/>
      <c r="N283" s="67"/>
      <c r="O283" s="67"/>
      <c r="P283" s="67"/>
      <c r="Q283" s="67"/>
      <c r="R283" s="67"/>
      <c r="S283" s="67"/>
      <c r="T283" s="67"/>
      <c r="U283" s="67"/>
      <c r="V283" s="67"/>
      <c r="W283" s="1"/>
      <c r="X283" s="1"/>
      <c r="Y283" s="67"/>
      <c r="Z283" s="67"/>
      <c r="AA283" s="67"/>
      <c r="AB283" s="67"/>
    </row>
    <row r="284" spans="1:28" ht="13.5" customHeight="1">
      <c r="A284" s="102"/>
      <c r="B284" s="78"/>
      <c r="C284" s="78"/>
      <c r="D284" s="59"/>
      <c r="F284" s="111"/>
      <c r="G284" s="111"/>
      <c r="H284" s="111"/>
      <c r="I284" s="111"/>
      <c r="J284" s="111"/>
      <c r="K284" s="111"/>
      <c r="L284" s="111"/>
      <c r="M284" s="111"/>
      <c r="N284" s="67"/>
      <c r="O284" s="67"/>
      <c r="P284" s="67"/>
      <c r="Q284" s="67"/>
      <c r="R284" s="67"/>
      <c r="S284" s="67"/>
      <c r="T284" s="67"/>
      <c r="U284" s="67"/>
      <c r="V284" s="67"/>
      <c r="W284" s="1"/>
      <c r="X284" s="1"/>
      <c r="Y284" s="67"/>
      <c r="Z284" s="67"/>
      <c r="AA284" s="67"/>
      <c r="AB284" s="67"/>
    </row>
    <row r="285" spans="1:28" ht="13.5" customHeight="1">
      <c r="A285" s="102"/>
      <c r="B285" s="78"/>
      <c r="C285" s="78"/>
      <c r="D285" s="59"/>
      <c r="F285" s="111"/>
      <c r="G285" s="111"/>
      <c r="H285" s="111"/>
      <c r="I285" s="111"/>
      <c r="J285" s="111"/>
      <c r="K285" s="111"/>
      <c r="L285" s="111"/>
      <c r="M285" s="111"/>
      <c r="N285" s="67"/>
      <c r="O285" s="67"/>
      <c r="P285" s="67"/>
      <c r="Q285" s="67"/>
      <c r="R285" s="67"/>
      <c r="S285" s="67"/>
      <c r="T285" s="67"/>
      <c r="U285" s="67"/>
      <c r="V285" s="67"/>
      <c r="W285" s="1"/>
      <c r="X285" s="1"/>
      <c r="Y285" s="67"/>
      <c r="Z285" s="67"/>
      <c r="AA285" s="67"/>
      <c r="AB285" s="67"/>
    </row>
    <row r="286" spans="1:28" ht="13.5" customHeight="1">
      <c r="A286" s="102"/>
      <c r="B286" s="78"/>
      <c r="C286" s="78"/>
      <c r="D286" s="59"/>
      <c r="F286" s="111"/>
      <c r="G286" s="111"/>
      <c r="H286" s="111"/>
      <c r="I286" s="111"/>
      <c r="J286" s="111"/>
      <c r="K286" s="111"/>
      <c r="L286" s="111"/>
      <c r="M286" s="111"/>
      <c r="N286" s="67"/>
      <c r="O286" s="67"/>
      <c r="P286" s="67"/>
      <c r="Q286" s="67"/>
      <c r="R286" s="67"/>
      <c r="S286" s="67"/>
      <c r="T286" s="67"/>
      <c r="U286" s="67"/>
      <c r="V286" s="67"/>
      <c r="W286" s="1"/>
      <c r="X286" s="1"/>
      <c r="Y286" s="67"/>
      <c r="Z286" s="67"/>
      <c r="AA286" s="67"/>
      <c r="AB286" s="67"/>
    </row>
    <row r="287" spans="1:28" ht="13.5" customHeight="1">
      <c r="A287" s="102"/>
      <c r="B287" s="78"/>
      <c r="C287" s="78"/>
      <c r="D287" s="59"/>
      <c r="F287" s="111"/>
      <c r="G287" s="111"/>
      <c r="H287" s="111"/>
      <c r="I287" s="111"/>
      <c r="J287" s="111"/>
      <c r="K287" s="111"/>
      <c r="L287" s="111"/>
      <c r="M287" s="111"/>
      <c r="N287" s="67"/>
      <c r="O287" s="67"/>
      <c r="P287" s="67"/>
      <c r="Q287" s="67"/>
      <c r="R287" s="67"/>
      <c r="S287" s="67"/>
      <c r="T287" s="67"/>
      <c r="U287" s="67"/>
      <c r="V287" s="67"/>
      <c r="W287" s="1"/>
      <c r="X287" s="1"/>
      <c r="Y287" s="67"/>
      <c r="Z287" s="67"/>
      <c r="AA287" s="67"/>
      <c r="AB287" s="67"/>
    </row>
    <row r="288" spans="1:28" ht="13.5" customHeight="1">
      <c r="A288" s="102"/>
      <c r="B288" s="78"/>
      <c r="C288" s="78"/>
      <c r="D288" s="59"/>
      <c r="F288" s="111"/>
      <c r="G288" s="111"/>
      <c r="H288" s="111"/>
      <c r="I288" s="111"/>
      <c r="J288" s="111"/>
      <c r="K288" s="111"/>
      <c r="L288" s="111"/>
      <c r="M288" s="111"/>
      <c r="N288" s="67"/>
      <c r="O288" s="67"/>
      <c r="P288" s="67"/>
      <c r="Q288" s="67"/>
      <c r="R288" s="67"/>
      <c r="S288" s="67"/>
      <c r="T288" s="67"/>
      <c r="U288" s="67"/>
      <c r="V288" s="67"/>
      <c r="W288" s="1"/>
      <c r="X288" s="1"/>
      <c r="Y288" s="67"/>
      <c r="Z288" s="67"/>
      <c r="AA288" s="67"/>
      <c r="AB288" s="67"/>
    </row>
    <row r="289" spans="1:28" ht="13.5" customHeight="1">
      <c r="A289" s="102"/>
      <c r="B289" s="78"/>
      <c r="C289" s="78"/>
      <c r="D289" s="59"/>
      <c r="F289" s="111"/>
      <c r="G289" s="111"/>
      <c r="H289" s="111"/>
      <c r="I289" s="111"/>
      <c r="J289" s="111"/>
      <c r="K289" s="111"/>
      <c r="L289" s="111"/>
      <c r="M289" s="111"/>
      <c r="N289" s="67"/>
      <c r="O289" s="67"/>
      <c r="P289" s="67"/>
      <c r="Q289" s="67"/>
      <c r="R289" s="67"/>
      <c r="S289" s="67"/>
      <c r="T289" s="67"/>
      <c r="U289" s="67"/>
      <c r="V289" s="67"/>
      <c r="W289" s="1"/>
      <c r="X289" s="1"/>
      <c r="Y289" s="67"/>
      <c r="Z289" s="67"/>
      <c r="AA289" s="67"/>
      <c r="AB289" s="67"/>
    </row>
    <row r="290" spans="1:28" ht="13.5" customHeight="1">
      <c r="A290" s="102"/>
      <c r="B290" s="78"/>
      <c r="C290" s="78"/>
      <c r="D290" s="59"/>
      <c r="F290" s="111"/>
      <c r="G290" s="111"/>
      <c r="H290" s="111"/>
      <c r="I290" s="111"/>
      <c r="J290" s="111"/>
      <c r="K290" s="111"/>
      <c r="L290" s="111"/>
      <c r="M290" s="111"/>
      <c r="N290" s="67"/>
      <c r="O290" s="67"/>
      <c r="P290" s="67"/>
      <c r="Q290" s="67"/>
      <c r="R290" s="67"/>
      <c r="S290" s="67"/>
      <c r="T290" s="67"/>
      <c r="U290" s="67"/>
      <c r="V290" s="67"/>
      <c r="W290" s="1"/>
      <c r="X290" s="1"/>
      <c r="Y290" s="67"/>
      <c r="Z290" s="67"/>
      <c r="AA290" s="67"/>
      <c r="AB290" s="67"/>
    </row>
    <row r="291" spans="1:28" ht="13.5" customHeight="1">
      <c r="A291" s="102"/>
      <c r="B291" s="78"/>
      <c r="C291" s="78"/>
      <c r="D291" s="59"/>
      <c r="F291" s="111"/>
      <c r="G291" s="111"/>
      <c r="H291" s="111"/>
      <c r="I291" s="111"/>
      <c r="J291" s="111"/>
      <c r="K291" s="111"/>
      <c r="L291" s="111"/>
      <c r="M291" s="111"/>
      <c r="N291" s="67"/>
      <c r="O291" s="67"/>
      <c r="P291" s="67"/>
      <c r="Q291" s="67"/>
      <c r="R291" s="67"/>
      <c r="S291" s="67"/>
      <c r="T291" s="67"/>
      <c r="U291" s="67"/>
      <c r="V291" s="67"/>
      <c r="W291" s="1"/>
      <c r="X291" s="1"/>
      <c r="Y291" s="67"/>
      <c r="Z291" s="67"/>
      <c r="AA291" s="67"/>
      <c r="AB291" s="67"/>
    </row>
    <row r="292" spans="1:28" ht="13.5" customHeight="1">
      <c r="A292" s="102"/>
      <c r="B292" s="78"/>
      <c r="C292" s="78"/>
      <c r="D292" s="59"/>
      <c r="F292" s="111"/>
      <c r="G292" s="111"/>
      <c r="H292" s="111"/>
      <c r="I292" s="111"/>
      <c r="J292" s="111"/>
      <c r="K292" s="111"/>
      <c r="L292" s="111"/>
      <c r="M292" s="111"/>
      <c r="N292" s="67"/>
      <c r="O292" s="67"/>
      <c r="P292" s="67"/>
      <c r="Q292" s="67"/>
      <c r="R292" s="67"/>
      <c r="S292" s="67"/>
      <c r="T292" s="67"/>
      <c r="U292" s="67"/>
      <c r="V292" s="67"/>
      <c r="W292" s="1"/>
      <c r="X292" s="1"/>
      <c r="Y292" s="67"/>
      <c r="Z292" s="67"/>
      <c r="AA292" s="67"/>
      <c r="AB292" s="67"/>
    </row>
    <row r="293" spans="1:28" ht="13.5" customHeight="1">
      <c r="A293" s="102"/>
      <c r="B293" s="78"/>
      <c r="C293" s="78"/>
      <c r="D293" s="59"/>
      <c r="F293" s="111"/>
      <c r="G293" s="111"/>
      <c r="H293" s="111"/>
      <c r="I293" s="111"/>
      <c r="J293" s="111"/>
      <c r="K293" s="111"/>
      <c r="L293" s="111"/>
      <c r="M293" s="111"/>
      <c r="N293" s="67"/>
      <c r="O293" s="67"/>
      <c r="P293" s="67"/>
      <c r="Q293" s="67"/>
      <c r="R293" s="67"/>
      <c r="S293" s="67"/>
      <c r="T293" s="67"/>
      <c r="U293" s="67"/>
      <c r="V293" s="67"/>
      <c r="W293" s="1"/>
      <c r="X293" s="1"/>
      <c r="Y293" s="67"/>
      <c r="Z293" s="67"/>
      <c r="AA293" s="67"/>
      <c r="AB293" s="67"/>
    </row>
    <row r="294" spans="1:28" ht="13.5" customHeight="1">
      <c r="A294" s="102"/>
      <c r="B294" s="78"/>
      <c r="C294" s="78"/>
      <c r="D294" s="59"/>
      <c r="F294" s="111"/>
      <c r="G294" s="111"/>
      <c r="H294" s="111"/>
      <c r="I294" s="111"/>
      <c r="J294" s="111"/>
      <c r="K294" s="111"/>
      <c r="L294" s="111"/>
      <c r="M294" s="111"/>
      <c r="N294" s="67"/>
      <c r="O294" s="67"/>
      <c r="P294" s="67"/>
      <c r="Q294" s="67"/>
      <c r="R294" s="67"/>
      <c r="S294" s="67"/>
      <c r="T294" s="67"/>
      <c r="U294" s="67"/>
      <c r="V294" s="67"/>
      <c r="W294" s="1"/>
      <c r="X294" s="1"/>
      <c r="Y294" s="67"/>
      <c r="Z294" s="67"/>
      <c r="AA294" s="67"/>
      <c r="AB294" s="67"/>
    </row>
    <row r="295" spans="1:28" ht="13.5" customHeight="1">
      <c r="A295" s="102"/>
      <c r="B295" s="78"/>
      <c r="C295" s="78"/>
      <c r="D295" s="59"/>
      <c r="F295" s="111"/>
      <c r="G295" s="111"/>
      <c r="H295" s="111"/>
      <c r="I295" s="111"/>
      <c r="J295" s="111"/>
      <c r="K295" s="111"/>
      <c r="L295" s="111"/>
      <c r="M295" s="111"/>
      <c r="N295" s="67"/>
      <c r="O295" s="67"/>
      <c r="P295" s="67"/>
      <c r="Q295" s="67"/>
      <c r="R295" s="67"/>
      <c r="S295" s="67"/>
      <c r="T295" s="67"/>
      <c r="U295" s="67"/>
      <c r="V295" s="67"/>
      <c r="W295" s="1"/>
      <c r="X295" s="1"/>
      <c r="Y295" s="67"/>
      <c r="Z295" s="67"/>
      <c r="AA295" s="67"/>
      <c r="AB295" s="67"/>
    </row>
    <row r="296" spans="1:28" ht="13.5" customHeight="1">
      <c r="A296" s="102"/>
      <c r="B296" s="78"/>
      <c r="C296" s="78"/>
      <c r="D296" s="59"/>
      <c r="F296" s="111"/>
      <c r="G296" s="111"/>
      <c r="H296" s="111"/>
      <c r="I296" s="111"/>
      <c r="J296" s="111"/>
      <c r="K296" s="111"/>
      <c r="L296" s="111"/>
      <c r="M296" s="111"/>
      <c r="N296" s="67"/>
      <c r="O296" s="67"/>
      <c r="P296" s="67"/>
      <c r="Q296" s="67"/>
      <c r="R296" s="67"/>
      <c r="S296" s="67"/>
      <c r="T296" s="67"/>
      <c r="U296" s="67"/>
      <c r="V296" s="67"/>
      <c r="W296" s="1"/>
      <c r="X296" s="1"/>
      <c r="Y296" s="67"/>
      <c r="Z296" s="67"/>
      <c r="AA296" s="67"/>
      <c r="AB296" s="67"/>
    </row>
    <row r="297" spans="1:28" ht="13.5" customHeight="1">
      <c r="A297" s="102"/>
      <c r="B297" s="78"/>
      <c r="C297" s="78"/>
      <c r="D297" s="59"/>
      <c r="F297" s="111"/>
      <c r="G297" s="111"/>
      <c r="H297" s="111"/>
      <c r="I297" s="111"/>
      <c r="J297" s="111"/>
      <c r="K297" s="111"/>
      <c r="L297" s="111"/>
      <c r="M297" s="111"/>
      <c r="N297" s="67"/>
      <c r="O297" s="67"/>
      <c r="P297" s="67"/>
      <c r="Q297" s="67"/>
      <c r="R297" s="67"/>
      <c r="S297" s="67"/>
      <c r="T297" s="67"/>
      <c r="U297" s="67"/>
      <c r="V297" s="67"/>
      <c r="W297" s="1"/>
      <c r="X297" s="1"/>
      <c r="Y297" s="67"/>
      <c r="Z297" s="67"/>
      <c r="AA297" s="67"/>
      <c r="AB297" s="67"/>
    </row>
    <row r="298" spans="1:28" ht="13.5" customHeight="1">
      <c r="A298" s="102"/>
      <c r="B298" s="78"/>
      <c r="C298" s="78"/>
      <c r="D298" s="59"/>
      <c r="F298" s="111"/>
      <c r="G298" s="111"/>
      <c r="H298" s="111"/>
      <c r="I298" s="111"/>
      <c r="J298" s="111"/>
      <c r="K298" s="111"/>
      <c r="L298" s="111"/>
      <c r="M298" s="111"/>
      <c r="N298" s="67"/>
      <c r="O298" s="67"/>
      <c r="P298" s="67"/>
      <c r="Q298" s="67"/>
      <c r="R298" s="67"/>
      <c r="S298" s="67"/>
      <c r="T298" s="67"/>
      <c r="U298" s="67"/>
      <c r="V298" s="67"/>
      <c r="W298" s="1"/>
      <c r="X298" s="1"/>
      <c r="Y298" s="67"/>
      <c r="Z298" s="67"/>
      <c r="AA298" s="67"/>
      <c r="AB298" s="67"/>
    </row>
    <row r="299" spans="1:28" ht="13.5" customHeight="1">
      <c r="A299" s="102"/>
      <c r="B299" s="78"/>
      <c r="C299" s="78"/>
      <c r="D299" s="59"/>
      <c r="F299" s="111"/>
      <c r="G299" s="111"/>
      <c r="H299" s="111"/>
      <c r="I299" s="111"/>
      <c r="J299" s="111"/>
      <c r="K299" s="111"/>
      <c r="L299" s="111"/>
      <c r="M299" s="111"/>
      <c r="N299" s="67"/>
      <c r="O299" s="67"/>
      <c r="P299" s="67"/>
      <c r="Q299" s="67"/>
      <c r="R299" s="67"/>
      <c r="S299" s="67"/>
      <c r="T299" s="67"/>
      <c r="U299" s="67"/>
      <c r="V299" s="67"/>
      <c r="W299" s="1"/>
      <c r="X299" s="1"/>
      <c r="Y299" s="67"/>
      <c r="Z299" s="67"/>
      <c r="AA299" s="67"/>
      <c r="AB299" s="67"/>
    </row>
    <row r="300" spans="1:28" ht="13.5" customHeight="1">
      <c r="A300" s="102"/>
      <c r="B300" s="78"/>
      <c r="C300" s="78"/>
      <c r="D300" s="59"/>
      <c r="F300" s="111"/>
      <c r="G300" s="111"/>
      <c r="H300" s="111"/>
      <c r="I300" s="111"/>
      <c r="J300" s="111"/>
      <c r="K300" s="111"/>
      <c r="L300" s="111"/>
      <c r="M300" s="111"/>
      <c r="N300" s="67"/>
      <c r="O300" s="67"/>
      <c r="P300" s="67"/>
      <c r="Q300" s="67"/>
      <c r="R300" s="67"/>
      <c r="S300" s="67"/>
      <c r="T300" s="67"/>
      <c r="U300" s="67"/>
      <c r="V300" s="67"/>
      <c r="W300" s="1"/>
      <c r="X300" s="1"/>
      <c r="Y300" s="67"/>
      <c r="Z300" s="67"/>
      <c r="AA300" s="67"/>
      <c r="AB300" s="67"/>
    </row>
    <row r="301" spans="1:28" ht="13.5" customHeight="1">
      <c r="A301" s="102"/>
      <c r="B301" s="78"/>
      <c r="C301" s="78"/>
      <c r="D301" s="59"/>
      <c r="F301" s="111"/>
      <c r="G301" s="111"/>
      <c r="H301" s="111"/>
      <c r="I301" s="111"/>
      <c r="J301" s="111"/>
      <c r="K301" s="111"/>
      <c r="L301" s="111"/>
      <c r="M301" s="111"/>
      <c r="N301" s="67"/>
      <c r="O301" s="67"/>
      <c r="P301" s="67"/>
      <c r="Q301" s="67"/>
      <c r="R301" s="67"/>
      <c r="S301" s="67"/>
      <c r="T301" s="67"/>
      <c r="U301" s="67"/>
      <c r="V301" s="67"/>
      <c r="W301" s="1"/>
      <c r="X301" s="1"/>
      <c r="Y301" s="67"/>
      <c r="Z301" s="67"/>
      <c r="AA301" s="67"/>
      <c r="AB301" s="67"/>
    </row>
    <row r="302" spans="1:28" ht="13.5" customHeight="1">
      <c r="A302" s="102"/>
      <c r="B302" s="78"/>
      <c r="C302" s="78"/>
      <c r="D302" s="59"/>
      <c r="F302" s="111"/>
      <c r="G302" s="111"/>
      <c r="H302" s="111"/>
      <c r="I302" s="111"/>
      <c r="J302" s="111"/>
      <c r="K302" s="111"/>
      <c r="L302" s="111"/>
      <c r="M302" s="111"/>
      <c r="N302" s="67"/>
      <c r="O302" s="67"/>
      <c r="P302" s="67"/>
      <c r="Q302" s="67"/>
      <c r="R302" s="67"/>
      <c r="S302" s="67"/>
      <c r="T302" s="67"/>
      <c r="U302" s="67"/>
      <c r="V302" s="67"/>
      <c r="W302" s="1"/>
      <c r="X302" s="1"/>
      <c r="Y302" s="67"/>
      <c r="Z302" s="67"/>
      <c r="AA302" s="67"/>
      <c r="AB302" s="67"/>
    </row>
    <row r="303" spans="1:28" ht="13.5" customHeight="1">
      <c r="A303" s="102"/>
      <c r="B303" s="78"/>
      <c r="C303" s="78"/>
      <c r="D303" s="59"/>
      <c r="F303" s="111"/>
      <c r="G303" s="111"/>
      <c r="H303" s="111"/>
      <c r="I303" s="111"/>
      <c r="J303" s="111"/>
      <c r="K303" s="111"/>
      <c r="L303" s="111"/>
      <c r="M303" s="111"/>
      <c r="N303" s="67"/>
      <c r="O303" s="67"/>
      <c r="P303" s="67"/>
      <c r="Q303" s="67"/>
      <c r="R303" s="67"/>
      <c r="S303" s="67"/>
      <c r="T303" s="67"/>
      <c r="U303" s="67"/>
      <c r="V303" s="67"/>
      <c r="W303" s="1"/>
      <c r="X303" s="1"/>
      <c r="Y303" s="67"/>
      <c r="Z303" s="67"/>
      <c r="AA303" s="67"/>
      <c r="AB303" s="67"/>
    </row>
    <row r="304" spans="1:28" ht="13.5" customHeight="1">
      <c r="A304" s="102"/>
      <c r="B304" s="78"/>
      <c r="C304" s="78"/>
      <c r="D304" s="59"/>
      <c r="F304" s="111"/>
      <c r="G304" s="111"/>
      <c r="H304" s="111"/>
      <c r="I304" s="111"/>
      <c r="J304" s="111"/>
      <c r="K304" s="111"/>
      <c r="L304" s="111"/>
      <c r="M304" s="111"/>
      <c r="N304" s="67"/>
      <c r="O304" s="67"/>
      <c r="P304" s="67"/>
      <c r="Q304" s="67"/>
      <c r="R304" s="67"/>
      <c r="S304" s="67"/>
      <c r="T304" s="67"/>
      <c r="U304" s="67"/>
      <c r="V304" s="67"/>
      <c r="W304" s="1"/>
      <c r="X304" s="1"/>
      <c r="Y304" s="67"/>
      <c r="Z304" s="67"/>
      <c r="AA304" s="67"/>
      <c r="AB304" s="67"/>
    </row>
    <row r="305" spans="1:28" ht="13.5" customHeight="1">
      <c r="A305" s="102"/>
      <c r="B305" s="78"/>
      <c r="C305" s="78"/>
      <c r="D305" s="59"/>
      <c r="F305" s="111"/>
      <c r="G305" s="111"/>
      <c r="H305" s="111"/>
      <c r="I305" s="111"/>
      <c r="J305" s="111"/>
      <c r="K305" s="111"/>
      <c r="L305" s="111"/>
      <c r="M305" s="111"/>
      <c r="N305" s="67"/>
      <c r="O305" s="67"/>
      <c r="P305" s="67"/>
      <c r="Q305" s="67"/>
      <c r="R305" s="67"/>
      <c r="S305" s="67"/>
      <c r="T305" s="67"/>
      <c r="U305" s="67"/>
      <c r="V305" s="67"/>
      <c r="W305" s="1"/>
      <c r="X305" s="1"/>
      <c r="Y305" s="67"/>
      <c r="Z305" s="67"/>
      <c r="AA305" s="67"/>
      <c r="AB305" s="67"/>
    </row>
    <row r="306" spans="1:28" ht="13.5" customHeight="1">
      <c r="A306" s="102"/>
      <c r="B306" s="78"/>
      <c r="C306" s="78"/>
      <c r="D306" s="59"/>
      <c r="F306" s="111"/>
      <c r="G306" s="111"/>
      <c r="H306" s="111"/>
      <c r="I306" s="111"/>
      <c r="J306" s="111"/>
      <c r="K306" s="111"/>
      <c r="L306" s="111"/>
      <c r="M306" s="111"/>
      <c r="N306" s="67"/>
      <c r="O306" s="67"/>
      <c r="P306" s="67"/>
      <c r="Q306" s="67"/>
      <c r="R306" s="67"/>
      <c r="S306" s="67"/>
      <c r="T306" s="67"/>
      <c r="U306" s="67"/>
      <c r="V306" s="67"/>
      <c r="W306" s="1"/>
      <c r="X306" s="1"/>
      <c r="Y306" s="67"/>
      <c r="Z306" s="67"/>
      <c r="AA306" s="67"/>
      <c r="AB306" s="67"/>
    </row>
    <row r="307" spans="1:28" ht="13.5" customHeight="1">
      <c r="A307" s="102"/>
      <c r="B307" s="78"/>
      <c r="C307" s="78"/>
      <c r="D307" s="59"/>
      <c r="F307" s="111"/>
      <c r="G307" s="111"/>
      <c r="H307" s="111"/>
      <c r="I307" s="111"/>
      <c r="J307" s="111"/>
      <c r="K307" s="111"/>
      <c r="L307" s="111"/>
      <c r="M307" s="111"/>
      <c r="N307" s="67"/>
      <c r="O307" s="67"/>
      <c r="P307" s="67"/>
      <c r="Q307" s="67"/>
      <c r="R307" s="67"/>
      <c r="S307" s="67"/>
      <c r="T307" s="67"/>
      <c r="U307" s="67"/>
      <c r="V307" s="67"/>
      <c r="W307" s="1"/>
      <c r="X307" s="1"/>
      <c r="Y307" s="67"/>
      <c r="Z307" s="67"/>
      <c r="AA307" s="67"/>
      <c r="AB307" s="67"/>
    </row>
    <row r="308" spans="1:28" ht="13.5" customHeight="1">
      <c r="A308" s="102"/>
      <c r="B308" s="78"/>
      <c r="C308" s="78"/>
      <c r="D308" s="59"/>
      <c r="F308" s="111"/>
      <c r="G308" s="111"/>
      <c r="H308" s="111"/>
      <c r="I308" s="111"/>
      <c r="J308" s="111"/>
      <c r="K308" s="111"/>
      <c r="L308" s="111"/>
      <c r="M308" s="111"/>
      <c r="N308" s="67"/>
      <c r="O308" s="67"/>
      <c r="P308" s="67"/>
      <c r="Q308" s="67"/>
      <c r="R308" s="67"/>
      <c r="S308" s="67"/>
      <c r="T308" s="67"/>
      <c r="U308" s="67"/>
      <c r="V308" s="67"/>
      <c r="W308" s="1"/>
      <c r="X308" s="1"/>
      <c r="Y308" s="67"/>
      <c r="Z308" s="67"/>
      <c r="AA308" s="67"/>
      <c r="AB308" s="67"/>
    </row>
    <row r="309" spans="1:28" ht="13.5" customHeight="1">
      <c r="A309" s="102"/>
      <c r="B309" s="78"/>
      <c r="C309" s="78"/>
      <c r="D309" s="59"/>
      <c r="F309" s="111"/>
      <c r="G309" s="111"/>
      <c r="H309" s="111"/>
      <c r="I309" s="111"/>
      <c r="J309" s="111"/>
      <c r="K309" s="111"/>
      <c r="L309" s="111"/>
      <c r="M309" s="111"/>
      <c r="N309" s="67"/>
      <c r="O309" s="67"/>
      <c r="P309" s="67"/>
      <c r="Q309" s="67"/>
      <c r="R309" s="67"/>
      <c r="S309" s="67"/>
      <c r="T309" s="67"/>
      <c r="U309" s="67"/>
      <c r="V309" s="67"/>
      <c r="W309" s="1"/>
      <c r="X309" s="1"/>
      <c r="Y309" s="67"/>
      <c r="Z309" s="67"/>
      <c r="AA309" s="67"/>
      <c r="AB309" s="67"/>
    </row>
    <row r="310" spans="1:28" ht="13.5" customHeight="1">
      <c r="A310" s="102"/>
      <c r="B310" s="78"/>
      <c r="C310" s="78"/>
      <c r="D310" s="59"/>
      <c r="F310" s="111"/>
      <c r="G310" s="111"/>
      <c r="H310" s="111"/>
      <c r="I310" s="111"/>
      <c r="J310" s="111"/>
      <c r="K310" s="111"/>
      <c r="L310" s="111"/>
      <c r="M310" s="111"/>
      <c r="N310" s="67"/>
      <c r="O310" s="67"/>
      <c r="P310" s="67"/>
      <c r="Q310" s="67"/>
      <c r="R310" s="67"/>
      <c r="S310" s="67"/>
      <c r="T310" s="67"/>
      <c r="U310" s="67"/>
      <c r="V310" s="67"/>
      <c r="W310" s="1"/>
      <c r="X310" s="1"/>
      <c r="Y310" s="67"/>
      <c r="Z310" s="67"/>
      <c r="AA310" s="67"/>
      <c r="AB310" s="67"/>
    </row>
    <row r="311" spans="1:28" ht="13.5" customHeight="1">
      <c r="A311" s="102"/>
      <c r="B311" s="78"/>
      <c r="C311" s="78"/>
      <c r="D311" s="59"/>
      <c r="F311" s="111"/>
      <c r="G311" s="111"/>
      <c r="H311" s="111"/>
      <c r="I311" s="111"/>
      <c r="J311" s="111"/>
      <c r="K311" s="111"/>
      <c r="L311" s="111"/>
      <c r="M311" s="111"/>
      <c r="N311" s="67"/>
      <c r="O311" s="67"/>
      <c r="P311" s="67"/>
      <c r="Q311" s="67"/>
      <c r="R311" s="67"/>
      <c r="S311" s="67"/>
      <c r="T311" s="67"/>
      <c r="U311" s="67"/>
      <c r="V311" s="67"/>
      <c r="W311" s="1"/>
      <c r="X311" s="1"/>
      <c r="Y311" s="67"/>
      <c r="Z311" s="67"/>
      <c r="AA311" s="67"/>
      <c r="AB311" s="67"/>
    </row>
    <row r="312" spans="1:28" ht="13.5" customHeight="1">
      <c r="A312" s="102"/>
      <c r="B312" s="78"/>
      <c r="C312" s="78"/>
      <c r="D312" s="59"/>
      <c r="F312" s="111"/>
      <c r="G312" s="111"/>
      <c r="H312" s="111"/>
      <c r="I312" s="111"/>
      <c r="J312" s="111"/>
      <c r="K312" s="111"/>
      <c r="L312" s="111"/>
      <c r="M312" s="111"/>
      <c r="N312" s="67"/>
      <c r="O312" s="67"/>
      <c r="P312" s="67"/>
      <c r="Q312" s="67"/>
      <c r="R312" s="67"/>
      <c r="S312" s="67"/>
      <c r="T312" s="67"/>
      <c r="U312" s="67"/>
      <c r="V312" s="67"/>
      <c r="W312" s="1"/>
      <c r="X312" s="1"/>
      <c r="Y312" s="67"/>
      <c r="Z312" s="67"/>
      <c r="AA312" s="67"/>
      <c r="AB312" s="67"/>
    </row>
    <row r="313" spans="1:28" ht="13.5" customHeight="1">
      <c r="A313" s="102"/>
      <c r="B313" s="78"/>
      <c r="C313" s="78"/>
      <c r="D313" s="59"/>
      <c r="F313" s="111"/>
      <c r="G313" s="111"/>
      <c r="H313" s="111"/>
      <c r="I313" s="111"/>
      <c r="J313" s="111"/>
      <c r="K313" s="111"/>
      <c r="L313" s="111"/>
      <c r="M313" s="111"/>
      <c r="N313" s="67"/>
      <c r="O313" s="67"/>
      <c r="P313" s="67"/>
      <c r="Q313" s="67"/>
      <c r="R313" s="67"/>
      <c r="S313" s="67"/>
      <c r="T313" s="67"/>
      <c r="U313" s="67"/>
      <c r="V313" s="67"/>
      <c r="W313" s="1"/>
      <c r="X313" s="1"/>
      <c r="Y313" s="67"/>
      <c r="Z313" s="67"/>
      <c r="AA313" s="67"/>
      <c r="AB313" s="67"/>
    </row>
    <row r="314" spans="1:28" ht="13.5" customHeight="1">
      <c r="A314" s="102"/>
      <c r="B314" s="78"/>
      <c r="C314" s="78"/>
      <c r="D314" s="59"/>
      <c r="F314" s="111"/>
      <c r="G314" s="111"/>
      <c r="H314" s="111"/>
      <c r="I314" s="111"/>
      <c r="J314" s="111"/>
      <c r="K314" s="111"/>
      <c r="L314" s="111"/>
      <c r="M314" s="111"/>
      <c r="N314" s="67"/>
      <c r="O314" s="67"/>
      <c r="P314" s="67"/>
      <c r="Q314" s="67"/>
      <c r="R314" s="67"/>
      <c r="S314" s="67"/>
      <c r="T314" s="67"/>
      <c r="U314" s="67"/>
      <c r="V314" s="67"/>
      <c r="W314" s="1"/>
      <c r="X314" s="1"/>
      <c r="Y314" s="67"/>
      <c r="Z314" s="67"/>
      <c r="AA314" s="67"/>
      <c r="AB314" s="67"/>
    </row>
    <row r="315" spans="1:28" ht="13.5" customHeight="1">
      <c r="A315" s="102"/>
      <c r="B315" s="78"/>
      <c r="C315" s="78"/>
      <c r="D315" s="59"/>
      <c r="F315" s="111"/>
      <c r="G315" s="111"/>
      <c r="H315" s="111"/>
      <c r="I315" s="111"/>
      <c r="J315" s="111"/>
      <c r="K315" s="111"/>
      <c r="L315" s="111"/>
      <c r="M315" s="111"/>
      <c r="N315" s="67"/>
      <c r="O315" s="67"/>
      <c r="P315" s="67"/>
      <c r="Q315" s="67"/>
      <c r="R315" s="67"/>
      <c r="S315" s="67"/>
      <c r="T315" s="67"/>
      <c r="U315" s="67"/>
      <c r="V315" s="67"/>
      <c r="W315" s="1"/>
      <c r="X315" s="1"/>
      <c r="Y315" s="67"/>
      <c r="Z315" s="67"/>
      <c r="AA315" s="67"/>
      <c r="AB315" s="67"/>
    </row>
    <row r="316" spans="1:28" ht="13.5" customHeight="1">
      <c r="A316" s="102"/>
      <c r="B316" s="78"/>
      <c r="C316" s="78"/>
      <c r="D316" s="59"/>
      <c r="F316" s="111"/>
      <c r="G316" s="111"/>
      <c r="H316" s="111"/>
      <c r="I316" s="111"/>
      <c r="J316" s="111"/>
      <c r="K316" s="111"/>
      <c r="L316" s="111"/>
      <c r="M316" s="111"/>
      <c r="N316" s="67"/>
      <c r="O316" s="67"/>
      <c r="P316" s="67"/>
      <c r="Q316" s="67"/>
      <c r="R316" s="67"/>
      <c r="S316" s="67"/>
      <c r="T316" s="67"/>
      <c r="U316" s="67"/>
      <c r="V316" s="67"/>
      <c r="W316" s="1"/>
      <c r="X316" s="1"/>
      <c r="Y316" s="67"/>
      <c r="Z316" s="67"/>
      <c r="AA316" s="67"/>
      <c r="AB316" s="67"/>
    </row>
    <row r="317" spans="1:28" ht="13.5" customHeight="1">
      <c r="A317" s="102"/>
      <c r="B317" s="78"/>
      <c r="C317" s="78"/>
      <c r="D317" s="59"/>
      <c r="F317" s="111"/>
      <c r="G317" s="111"/>
      <c r="H317" s="111"/>
      <c r="I317" s="111"/>
      <c r="J317" s="111"/>
      <c r="K317" s="111"/>
      <c r="L317" s="111"/>
      <c r="M317" s="111"/>
      <c r="N317" s="67"/>
      <c r="O317" s="67"/>
      <c r="P317" s="67"/>
      <c r="Q317" s="67"/>
      <c r="R317" s="67"/>
      <c r="S317" s="67"/>
      <c r="T317" s="67"/>
      <c r="U317" s="67"/>
      <c r="V317" s="67"/>
      <c r="W317" s="1"/>
      <c r="X317" s="1"/>
      <c r="Y317" s="67"/>
      <c r="Z317" s="67"/>
      <c r="AA317" s="67"/>
      <c r="AB317" s="67"/>
    </row>
    <row r="318" spans="1:28" ht="13.5" customHeight="1">
      <c r="A318" s="102"/>
      <c r="B318" s="78"/>
      <c r="C318" s="78"/>
      <c r="D318" s="59"/>
      <c r="F318" s="111"/>
      <c r="G318" s="111"/>
      <c r="H318" s="111"/>
      <c r="I318" s="111"/>
      <c r="J318" s="111"/>
      <c r="K318" s="111"/>
      <c r="L318" s="111"/>
      <c r="M318" s="111"/>
      <c r="N318" s="67"/>
      <c r="O318" s="67"/>
      <c r="P318" s="67"/>
      <c r="Q318" s="67"/>
      <c r="R318" s="67"/>
      <c r="S318" s="67"/>
      <c r="T318" s="67"/>
      <c r="U318" s="67"/>
      <c r="V318" s="67"/>
      <c r="W318" s="1"/>
      <c r="X318" s="1"/>
      <c r="Y318" s="67"/>
      <c r="Z318" s="67"/>
      <c r="AA318" s="67"/>
      <c r="AB318" s="67"/>
    </row>
    <row r="319" spans="1:28" ht="13.5" customHeight="1">
      <c r="A319" s="102"/>
      <c r="B319" s="78"/>
      <c r="C319" s="78"/>
      <c r="D319" s="59"/>
      <c r="F319" s="111"/>
      <c r="G319" s="111"/>
      <c r="H319" s="111"/>
      <c r="I319" s="111"/>
      <c r="J319" s="111"/>
      <c r="K319" s="111"/>
      <c r="L319" s="111"/>
      <c r="M319" s="111"/>
      <c r="N319" s="67"/>
      <c r="O319" s="67"/>
      <c r="P319" s="67"/>
      <c r="Q319" s="67"/>
      <c r="R319" s="67"/>
      <c r="S319" s="67"/>
      <c r="T319" s="67"/>
      <c r="U319" s="67"/>
      <c r="V319" s="67"/>
      <c r="W319" s="1"/>
      <c r="X319" s="1"/>
      <c r="Y319" s="67"/>
      <c r="Z319" s="67"/>
      <c r="AA319" s="67"/>
      <c r="AB319" s="67"/>
    </row>
    <row r="320" spans="1:28" ht="13.5" customHeight="1">
      <c r="A320" s="102"/>
      <c r="B320" s="78"/>
      <c r="C320" s="78"/>
      <c r="D320" s="59"/>
      <c r="F320" s="111"/>
      <c r="G320" s="111"/>
      <c r="H320" s="111"/>
      <c r="I320" s="111"/>
      <c r="J320" s="111"/>
      <c r="K320" s="111"/>
      <c r="L320" s="111"/>
      <c r="M320" s="111"/>
      <c r="N320" s="67"/>
      <c r="O320" s="67"/>
      <c r="P320" s="67"/>
      <c r="Q320" s="67"/>
      <c r="R320" s="67"/>
      <c r="S320" s="67"/>
      <c r="T320" s="67"/>
      <c r="U320" s="67"/>
      <c r="V320" s="67"/>
      <c r="W320" s="1"/>
      <c r="X320" s="1"/>
      <c r="Y320" s="67"/>
      <c r="Z320" s="67"/>
      <c r="AA320" s="67"/>
      <c r="AB320" s="67"/>
    </row>
    <row r="321" spans="1:28" ht="13.5" customHeight="1">
      <c r="A321" s="102"/>
      <c r="B321" s="78"/>
      <c r="C321" s="78"/>
      <c r="D321" s="59"/>
      <c r="F321" s="111"/>
      <c r="G321" s="111"/>
      <c r="H321" s="111"/>
      <c r="I321" s="111"/>
      <c r="J321" s="111"/>
      <c r="K321" s="111"/>
      <c r="L321" s="111"/>
      <c r="M321" s="111"/>
      <c r="N321" s="67"/>
      <c r="O321" s="67"/>
      <c r="P321" s="67"/>
      <c r="Q321" s="67"/>
      <c r="R321" s="67"/>
      <c r="S321" s="67"/>
      <c r="T321" s="67"/>
      <c r="U321" s="67"/>
      <c r="V321" s="67"/>
      <c r="W321" s="1"/>
      <c r="X321" s="1"/>
      <c r="Y321" s="67"/>
      <c r="Z321" s="67"/>
      <c r="AA321" s="67"/>
      <c r="AB321" s="67"/>
    </row>
    <row r="322" spans="1:28" ht="13.5" customHeight="1">
      <c r="A322" s="102"/>
      <c r="B322" s="78"/>
      <c r="C322" s="78"/>
      <c r="D322" s="59"/>
      <c r="F322" s="111"/>
      <c r="G322" s="111"/>
      <c r="H322" s="111"/>
      <c r="I322" s="111"/>
      <c r="J322" s="111"/>
      <c r="K322" s="111"/>
      <c r="L322" s="111"/>
      <c r="M322" s="111"/>
      <c r="N322" s="67"/>
      <c r="O322" s="67"/>
      <c r="P322" s="67"/>
      <c r="Q322" s="67"/>
      <c r="R322" s="67"/>
      <c r="S322" s="67"/>
      <c r="T322" s="67"/>
      <c r="U322" s="67"/>
      <c r="V322" s="67"/>
      <c r="W322" s="1"/>
      <c r="X322" s="1"/>
      <c r="Y322" s="67"/>
      <c r="Z322" s="67"/>
      <c r="AA322" s="67"/>
      <c r="AB322" s="67"/>
    </row>
    <row r="323" spans="1:28" ht="13.5" customHeight="1">
      <c r="A323" s="102"/>
      <c r="B323" s="78"/>
      <c r="C323" s="78"/>
      <c r="D323" s="59"/>
      <c r="F323" s="111"/>
      <c r="G323" s="111"/>
      <c r="H323" s="111"/>
      <c r="I323" s="111"/>
      <c r="J323" s="111"/>
      <c r="K323" s="111"/>
      <c r="L323" s="111"/>
      <c r="M323" s="111"/>
      <c r="N323" s="67"/>
      <c r="O323" s="67"/>
      <c r="P323" s="67"/>
      <c r="Q323" s="67"/>
      <c r="R323" s="67"/>
      <c r="S323" s="67"/>
      <c r="T323" s="67"/>
      <c r="U323" s="67"/>
      <c r="V323" s="67"/>
      <c r="W323" s="1"/>
      <c r="X323" s="1"/>
      <c r="Y323" s="67"/>
      <c r="Z323" s="67"/>
      <c r="AA323" s="67"/>
      <c r="AB323" s="67"/>
    </row>
    <row r="324" spans="1:28" ht="13.5" customHeight="1">
      <c r="A324" s="102"/>
      <c r="B324" s="78"/>
      <c r="C324" s="78"/>
      <c r="D324" s="59"/>
      <c r="F324" s="111"/>
      <c r="G324" s="111"/>
      <c r="H324" s="111"/>
      <c r="I324" s="111"/>
      <c r="J324" s="111"/>
      <c r="K324" s="111"/>
      <c r="L324" s="111"/>
      <c r="M324" s="111"/>
      <c r="N324" s="67"/>
      <c r="O324" s="67"/>
      <c r="P324" s="67"/>
      <c r="Q324" s="67"/>
      <c r="R324" s="67"/>
      <c r="S324" s="67"/>
      <c r="T324" s="67"/>
      <c r="U324" s="67"/>
      <c r="V324" s="67"/>
      <c r="W324" s="1"/>
      <c r="X324" s="1"/>
      <c r="Y324" s="67"/>
      <c r="Z324" s="67"/>
      <c r="AA324" s="67"/>
      <c r="AB324" s="67"/>
    </row>
    <row r="325" spans="1:28" ht="13.5" customHeight="1">
      <c r="A325" s="102"/>
      <c r="B325" s="78"/>
      <c r="C325" s="78"/>
      <c r="D325" s="59"/>
      <c r="F325" s="111"/>
      <c r="G325" s="111"/>
      <c r="H325" s="111"/>
      <c r="I325" s="111"/>
      <c r="J325" s="111"/>
      <c r="K325" s="111"/>
      <c r="L325" s="111"/>
      <c r="M325" s="111"/>
      <c r="N325" s="67"/>
      <c r="O325" s="67"/>
      <c r="P325" s="67"/>
      <c r="Q325" s="67"/>
      <c r="R325" s="67"/>
      <c r="S325" s="67"/>
      <c r="T325" s="67"/>
      <c r="U325" s="67"/>
      <c r="V325" s="67"/>
      <c r="W325" s="1"/>
      <c r="X325" s="1"/>
      <c r="Y325" s="67"/>
      <c r="Z325" s="67"/>
      <c r="AA325" s="67"/>
      <c r="AB325" s="67"/>
    </row>
    <row r="326" spans="1:28" ht="13.5" customHeight="1">
      <c r="A326" s="102"/>
      <c r="B326" s="78"/>
      <c r="C326" s="78"/>
      <c r="D326" s="59"/>
      <c r="F326" s="111"/>
      <c r="G326" s="111"/>
      <c r="H326" s="111"/>
      <c r="I326" s="111"/>
      <c r="J326" s="111"/>
      <c r="K326" s="111"/>
      <c r="L326" s="111"/>
      <c r="M326" s="111"/>
      <c r="N326" s="67"/>
      <c r="O326" s="67"/>
      <c r="P326" s="67"/>
      <c r="Q326" s="67"/>
      <c r="R326" s="67"/>
      <c r="S326" s="67"/>
      <c r="T326" s="67"/>
      <c r="U326" s="67"/>
      <c r="V326" s="67"/>
      <c r="W326" s="1"/>
      <c r="X326" s="1"/>
      <c r="Y326" s="67"/>
      <c r="Z326" s="67"/>
      <c r="AA326" s="67"/>
      <c r="AB326" s="67"/>
    </row>
    <row r="327" spans="1:28" ht="13.5" customHeight="1">
      <c r="A327" s="102"/>
      <c r="B327" s="78"/>
      <c r="C327" s="78"/>
      <c r="D327" s="59"/>
      <c r="F327" s="111"/>
      <c r="G327" s="111"/>
      <c r="H327" s="111"/>
      <c r="I327" s="111"/>
      <c r="J327" s="111"/>
      <c r="K327" s="111"/>
      <c r="L327" s="111"/>
      <c r="M327" s="111"/>
      <c r="N327" s="67"/>
      <c r="O327" s="67"/>
      <c r="P327" s="67"/>
      <c r="Q327" s="67"/>
      <c r="R327" s="67"/>
      <c r="S327" s="67"/>
      <c r="T327" s="67"/>
      <c r="U327" s="67"/>
      <c r="V327" s="67"/>
      <c r="W327" s="1"/>
      <c r="X327" s="1"/>
      <c r="Y327" s="67"/>
      <c r="Z327" s="67"/>
      <c r="AA327" s="67"/>
      <c r="AB327" s="67"/>
    </row>
    <row r="328" spans="1:28" ht="13.5" customHeight="1">
      <c r="A328" s="102"/>
      <c r="B328" s="78"/>
      <c r="C328" s="78"/>
      <c r="D328" s="59"/>
      <c r="F328" s="111"/>
      <c r="G328" s="111"/>
      <c r="H328" s="111"/>
      <c r="I328" s="111"/>
      <c r="J328" s="111"/>
      <c r="K328" s="111"/>
      <c r="L328" s="111"/>
      <c r="M328" s="111"/>
      <c r="N328" s="67"/>
      <c r="O328" s="67"/>
      <c r="P328" s="67"/>
      <c r="Q328" s="67"/>
      <c r="R328" s="67"/>
      <c r="S328" s="67"/>
      <c r="T328" s="67"/>
      <c r="U328" s="67"/>
      <c r="V328" s="67"/>
      <c r="W328" s="1"/>
      <c r="X328" s="1"/>
      <c r="Y328" s="67"/>
      <c r="Z328" s="67"/>
      <c r="AA328" s="67"/>
      <c r="AB328" s="67"/>
    </row>
    <row r="329" spans="1:28" ht="13.5" customHeight="1">
      <c r="A329" s="102"/>
      <c r="B329" s="78"/>
      <c r="C329" s="78"/>
      <c r="D329" s="59"/>
      <c r="F329" s="111"/>
      <c r="G329" s="111"/>
      <c r="H329" s="111"/>
      <c r="I329" s="111"/>
      <c r="J329" s="111"/>
      <c r="K329" s="111"/>
      <c r="L329" s="111"/>
      <c r="M329" s="111"/>
      <c r="N329" s="67"/>
      <c r="O329" s="67"/>
      <c r="P329" s="67"/>
      <c r="Q329" s="67"/>
      <c r="R329" s="67"/>
      <c r="S329" s="67"/>
      <c r="T329" s="67"/>
      <c r="U329" s="67"/>
      <c r="V329" s="67"/>
      <c r="W329" s="1"/>
      <c r="X329" s="1"/>
      <c r="Y329" s="67"/>
      <c r="Z329" s="67"/>
      <c r="AA329" s="67"/>
      <c r="AB329" s="67"/>
    </row>
    <row r="330" spans="1:28" ht="13.5" customHeight="1">
      <c r="A330" s="102"/>
      <c r="B330" s="78"/>
      <c r="C330" s="78"/>
      <c r="D330" s="59"/>
      <c r="F330" s="111"/>
      <c r="G330" s="111"/>
      <c r="H330" s="111"/>
      <c r="I330" s="111"/>
      <c r="J330" s="111"/>
      <c r="K330" s="111"/>
      <c r="L330" s="111"/>
      <c r="M330" s="111"/>
      <c r="N330" s="67"/>
      <c r="O330" s="67"/>
      <c r="P330" s="67"/>
      <c r="Q330" s="67"/>
      <c r="R330" s="67"/>
      <c r="S330" s="67"/>
      <c r="T330" s="67"/>
      <c r="U330" s="67"/>
      <c r="V330" s="67"/>
      <c r="W330" s="1"/>
      <c r="X330" s="1"/>
      <c r="Y330" s="67"/>
      <c r="Z330" s="67"/>
      <c r="AA330" s="67"/>
      <c r="AB330" s="67"/>
    </row>
    <row r="331" spans="1:28" ht="13.5" customHeight="1">
      <c r="A331" s="102"/>
      <c r="B331" s="78"/>
      <c r="C331" s="78"/>
      <c r="D331" s="59"/>
      <c r="F331" s="111"/>
      <c r="G331" s="111"/>
      <c r="H331" s="111"/>
      <c r="I331" s="111"/>
      <c r="J331" s="111"/>
      <c r="K331" s="111"/>
      <c r="L331" s="111"/>
      <c r="M331" s="111"/>
      <c r="N331" s="67"/>
      <c r="O331" s="67"/>
      <c r="P331" s="67"/>
      <c r="Q331" s="67"/>
      <c r="R331" s="67"/>
      <c r="S331" s="67"/>
      <c r="T331" s="67"/>
      <c r="U331" s="67"/>
      <c r="V331" s="67"/>
      <c r="W331" s="1"/>
      <c r="X331" s="1"/>
      <c r="Y331" s="67"/>
      <c r="Z331" s="67"/>
      <c r="AA331" s="67"/>
      <c r="AB331" s="67"/>
    </row>
    <row r="332" spans="1:28" ht="13.5" customHeight="1">
      <c r="A332" s="102"/>
      <c r="B332" s="78"/>
      <c r="C332" s="78"/>
      <c r="D332" s="59"/>
      <c r="F332" s="111"/>
      <c r="G332" s="111"/>
      <c r="H332" s="111"/>
      <c r="I332" s="111"/>
      <c r="J332" s="111"/>
      <c r="K332" s="111"/>
      <c r="L332" s="111"/>
      <c r="M332" s="111"/>
      <c r="N332" s="67"/>
      <c r="O332" s="67"/>
      <c r="P332" s="67"/>
      <c r="Q332" s="67"/>
      <c r="R332" s="67"/>
      <c r="S332" s="67"/>
      <c r="T332" s="67"/>
      <c r="U332" s="67"/>
      <c r="V332" s="67"/>
      <c r="W332" s="1"/>
      <c r="X332" s="1"/>
      <c r="Y332" s="67"/>
      <c r="Z332" s="67"/>
      <c r="AA332" s="67"/>
      <c r="AB332" s="67"/>
    </row>
    <row r="333" spans="1:28" ht="13.5" customHeight="1">
      <c r="A333" s="102"/>
      <c r="B333" s="78"/>
      <c r="C333" s="78"/>
      <c r="D333" s="59"/>
      <c r="F333" s="111"/>
      <c r="G333" s="111"/>
      <c r="H333" s="111"/>
      <c r="I333" s="111"/>
      <c r="J333" s="111"/>
      <c r="K333" s="111"/>
      <c r="L333" s="111"/>
      <c r="M333" s="111"/>
      <c r="N333" s="67"/>
      <c r="O333" s="67"/>
      <c r="P333" s="67"/>
      <c r="Q333" s="67"/>
      <c r="R333" s="67"/>
      <c r="S333" s="67"/>
      <c r="T333" s="67"/>
      <c r="U333" s="67"/>
      <c r="V333" s="67"/>
      <c r="W333" s="1"/>
      <c r="X333" s="1"/>
      <c r="Y333" s="67"/>
      <c r="Z333" s="67"/>
      <c r="AA333" s="67"/>
      <c r="AB333" s="67"/>
    </row>
    <row r="334" spans="1:28" ht="13.5" customHeight="1">
      <c r="A334" s="102"/>
      <c r="B334" s="78"/>
      <c r="C334" s="78"/>
      <c r="D334" s="59"/>
      <c r="F334" s="111"/>
      <c r="G334" s="111"/>
      <c r="H334" s="111"/>
      <c r="I334" s="111"/>
      <c r="J334" s="111"/>
      <c r="K334" s="111"/>
      <c r="L334" s="111"/>
      <c r="M334" s="111"/>
      <c r="N334" s="67"/>
      <c r="O334" s="67"/>
      <c r="P334" s="67"/>
      <c r="Q334" s="67"/>
      <c r="R334" s="67"/>
      <c r="S334" s="67"/>
      <c r="T334" s="67"/>
      <c r="U334" s="67"/>
      <c r="V334" s="67"/>
      <c r="W334" s="1"/>
      <c r="X334" s="1"/>
      <c r="Y334" s="67"/>
      <c r="Z334" s="67"/>
      <c r="AA334" s="67"/>
      <c r="AB334" s="67"/>
    </row>
    <row r="335" spans="1:28" ht="13.5" customHeight="1">
      <c r="A335" s="102"/>
      <c r="B335" s="78"/>
      <c r="C335" s="78"/>
      <c r="D335" s="59"/>
      <c r="F335" s="111"/>
      <c r="G335" s="111"/>
      <c r="H335" s="111"/>
      <c r="I335" s="111"/>
      <c r="J335" s="111"/>
      <c r="K335" s="111"/>
      <c r="L335" s="111"/>
      <c r="M335" s="111"/>
      <c r="N335" s="67"/>
      <c r="O335" s="67"/>
      <c r="P335" s="67"/>
      <c r="Q335" s="67"/>
      <c r="R335" s="67"/>
      <c r="S335" s="67"/>
      <c r="T335" s="67"/>
      <c r="U335" s="67"/>
      <c r="V335" s="67"/>
      <c r="W335" s="1"/>
      <c r="X335" s="1"/>
      <c r="Y335" s="67"/>
      <c r="Z335" s="67"/>
      <c r="AA335" s="67"/>
      <c r="AB335" s="67"/>
    </row>
    <row r="336" spans="1:28" ht="13.5" customHeight="1">
      <c r="A336" s="102"/>
      <c r="B336" s="78"/>
      <c r="C336" s="78"/>
      <c r="D336" s="59"/>
      <c r="F336" s="111"/>
      <c r="G336" s="111"/>
      <c r="H336" s="111"/>
      <c r="I336" s="111"/>
      <c r="J336" s="111"/>
      <c r="K336" s="111"/>
      <c r="L336" s="111"/>
      <c r="M336" s="111"/>
      <c r="N336" s="67"/>
      <c r="O336" s="67"/>
      <c r="P336" s="67"/>
      <c r="Q336" s="67"/>
      <c r="R336" s="67"/>
      <c r="S336" s="67"/>
      <c r="T336" s="67"/>
      <c r="U336" s="67"/>
      <c r="V336" s="67"/>
      <c r="W336" s="1"/>
      <c r="X336" s="1"/>
      <c r="Y336" s="67"/>
      <c r="Z336" s="67"/>
      <c r="AA336" s="67"/>
      <c r="AB336" s="67"/>
    </row>
    <row r="337" spans="1:28" ht="13.5" customHeight="1">
      <c r="A337" s="102"/>
      <c r="B337" s="78"/>
      <c r="C337" s="78"/>
      <c r="D337" s="59"/>
      <c r="F337" s="111"/>
      <c r="G337" s="111"/>
      <c r="H337" s="111"/>
      <c r="I337" s="111"/>
      <c r="J337" s="111"/>
      <c r="K337" s="111"/>
      <c r="L337" s="111"/>
      <c r="M337" s="111"/>
      <c r="N337" s="67"/>
      <c r="O337" s="67"/>
      <c r="P337" s="67"/>
      <c r="Q337" s="67"/>
      <c r="R337" s="67"/>
      <c r="S337" s="67"/>
      <c r="T337" s="67"/>
      <c r="U337" s="67"/>
      <c r="V337" s="67"/>
      <c r="W337" s="1"/>
      <c r="X337" s="1"/>
      <c r="Y337" s="67"/>
      <c r="Z337" s="67"/>
      <c r="AA337" s="67"/>
      <c r="AB337" s="67"/>
    </row>
    <row r="338" spans="1:28" ht="13.5" customHeight="1">
      <c r="A338" s="102"/>
      <c r="B338" s="78"/>
      <c r="C338" s="78"/>
      <c r="D338" s="59"/>
      <c r="F338" s="111"/>
      <c r="G338" s="111"/>
      <c r="H338" s="111"/>
      <c r="I338" s="111"/>
      <c r="J338" s="111"/>
      <c r="K338" s="111"/>
      <c r="L338" s="111"/>
      <c r="M338" s="111"/>
      <c r="N338" s="67"/>
      <c r="O338" s="67"/>
      <c r="P338" s="67"/>
      <c r="Q338" s="67"/>
      <c r="R338" s="67"/>
      <c r="S338" s="67"/>
      <c r="T338" s="67"/>
      <c r="U338" s="67"/>
      <c r="V338" s="67"/>
      <c r="W338" s="1"/>
      <c r="X338" s="1"/>
      <c r="Y338" s="67"/>
      <c r="Z338" s="67"/>
      <c r="AA338" s="67"/>
      <c r="AB338" s="67"/>
    </row>
    <row r="339" spans="1:28" ht="13.5" customHeight="1">
      <c r="A339" s="102"/>
      <c r="B339" s="78"/>
      <c r="C339" s="78"/>
      <c r="D339" s="59"/>
      <c r="F339" s="111"/>
      <c r="G339" s="111"/>
      <c r="H339" s="111"/>
      <c r="I339" s="111"/>
      <c r="J339" s="111"/>
      <c r="K339" s="111"/>
      <c r="L339" s="111"/>
      <c r="M339" s="111"/>
      <c r="N339" s="67"/>
      <c r="O339" s="67"/>
      <c r="P339" s="67"/>
      <c r="Q339" s="67"/>
      <c r="R339" s="67"/>
      <c r="S339" s="67"/>
      <c r="T339" s="67"/>
      <c r="U339" s="67"/>
      <c r="V339" s="67"/>
      <c r="W339" s="1"/>
      <c r="X339" s="1"/>
      <c r="Y339" s="67"/>
      <c r="Z339" s="67"/>
      <c r="AA339" s="67"/>
      <c r="AB339" s="67"/>
    </row>
    <row r="340" spans="1:28" ht="13.5" customHeight="1">
      <c r="A340" s="102"/>
      <c r="B340" s="78"/>
      <c r="C340" s="78"/>
      <c r="D340" s="59"/>
      <c r="F340" s="111"/>
      <c r="G340" s="111"/>
      <c r="H340" s="111"/>
      <c r="I340" s="111"/>
      <c r="J340" s="111"/>
      <c r="K340" s="111"/>
      <c r="L340" s="111"/>
      <c r="M340" s="111"/>
      <c r="N340" s="67"/>
      <c r="O340" s="67"/>
      <c r="P340" s="67"/>
      <c r="Q340" s="67"/>
      <c r="R340" s="67"/>
      <c r="S340" s="67"/>
      <c r="T340" s="67"/>
      <c r="U340" s="67"/>
      <c r="V340" s="67"/>
      <c r="W340" s="1"/>
      <c r="X340" s="1"/>
      <c r="Y340" s="67"/>
      <c r="Z340" s="67"/>
      <c r="AA340" s="67"/>
      <c r="AB340" s="67"/>
    </row>
    <row r="341" spans="1:28" ht="13.5" customHeight="1">
      <c r="A341" s="102"/>
      <c r="B341" s="78"/>
      <c r="C341" s="78"/>
      <c r="D341" s="59"/>
      <c r="F341" s="111"/>
      <c r="G341" s="111"/>
      <c r="H341" s="111"/>
      <c r="I341" s="111"/>
      <c r="J341" s="111"/>
      <c r="K341" s="111"/>
      <c r="L341" s="111"/>
      <c r="M341" s="111"/>
      <c r="N341" s="67"/>
      <c r="O341" s="67"/>
      <c r="P341" s="67"/>
      <c r="Q341" s="67"/>
      <c r="R341" s="67"/>
      <c r="S341" s="67"/>
      <c r="T341" s="67"/>
      <c r="U341" s="67"/>
      <c r="V341" s="67"/>
      <c r="W341" s="1"/>
      <c r="X341" s="1"/>
      <c r="Y341" s="67"/>
      <c r="Z341" s="67"/>
      <c r="AA341" s="67"/>
      <c r="AB341" s="67"/>
    </row>
    <row r="342" spans="1:28" ht="13.5" customHeight="1">
      <c r="A342" s="102"/>
      <c r="B342" s="78"/>
      <c r="C342" s="78"/>
      <c r="D342" s="59"/>
      <c r="F342" s="111"/>
      <c r="G342" s="111"/>
      <c r="H342" s="111"/>
      <c r="I342" s="111"/>
      <c r="J342" s="111"/>
      <c r="K342" s="111"/>
      <c r="L342" s="111"/>
      <c r="M342" s="111"/>
      <c r="N342" s="67"/>
      <c r="O342" s="67"/>
      <c r="P342" s="67"/>
      <c r="Q342" s="67"/>
      <c r="R342" s="67"/>
      <c r="S342" s="67"/>
      <c r="T342" s="67"/>
      <c r="U342" s="67"/>
      <c r="V342" s="67"/>
      <c r="W342" s="1"/>
      <c r="X342" s="1"/>
      <c r="Y342" s="67"/>
      <c r="Z342" s="67"/>
      <c r="AA342" s="67"/>
      <c r="AB342" s="67"/>
    </row>
    <row r="343" spans="1:28" ht="13.5" customHeight="1">
      <c r="A343" s="102"/>
      <c r="B343" s="78"/>
      <c r="C343" s="78"/>
      <c r="D343" s="59"/>
      <c r="F343" s="111"/>
      <c r="G343" s="111"/>
      <c r="H343" s="111"/>
      <c r="I343" s="111"/>
      <c r="J343" s="111"/>
      <c r="K343" s="111"/>
      <c r="L343" s="111"/>
      <c r="M343" s="111"/>
      <c r="N343" s="67"/>
      <c r="O343" s="67"/>
      <c r="P343" s="67"/>
      <c r="Q343" s="67"/>
      <c r="R343" s="67"/>
      <c r="S343" s="67"/>
      <c r="T343" s="67"/>
      <c r="U343" s="67"/>
      <c r="V343" s="67"/>
      <c r="W343" s="1"/>
      <c r="X343" s="1"/>
      <c r="Y343" s="67"/>
      <c r="Z343" s="67"/>
      <c r="AA343" s="67"/>
      <c r="AB343" s="67"/>
    </row>
    <row r="344" spans="1:28" ht="13.5" customHeight="1">
      <c r="A344" s="102"/>
      <c r="B344" s="78"/>
      <c r="C344" s="78"/>
      <c r="D344" s="59"/>
      <c r="F344" s="111"/>
      <c r="G344" s="111"/>
      <c r="H344" s="111"/>
      <c r="I344" s="111"/>
      <c r="J344" s="111"/>
      <c r="K344" s="111"/>
      <c r="L344" s="111"/>
      <c r="M344" s="111"/>
      <c r="N344" s="67"/>
      <c r="O344" s="67"/>
      <c r="P344" s="67"/>
      <c r="Q344" s="67"/>
      <c r="R344" s="67"/>
      <c r="S344" s="67"/>
      <c r="T344" s="67"/>
      <c r="U344" s="67"/>
      <c r="V344" s="67"/>
      <c r="W344" s="1"/>
      <c r="X344" s="1"/>
      <c r="Y344" s="67"/>
      <c r="Z344" s="67"/>
      <c r="AA344" s="67"/>
      <c r="AB344" s="67"/>
    </row>
    <row r="345" spans="1:28" ht="13.5" customHeight="1">
      <c r="A345" s="102"/>
      <c r="B345" s="78"/>
      <c r="C345" s="78"/>
      <c r="D345" s="59"/>
      <c r="F345" s="111"/>
      <c r="G345" s="111"/>
      <c r="H345" s="111"/>
      <c r="I345" s="111"/>
      <c r="J345" s="111"/>
      <c r="K345" s="111"/>
      <c r="L345" s="111"/>
      <c r="M345" s="111"/>
      <c r="N345" s="67"/>
      <c r="O345" s="67"/>
      <c r="P345" s="67"/>
      <c r="Q345" s="67"/>
      <c r="R345" s="67"/>
      <c r="S345" s="67"/>
      <c r="T345" s="67"/>
      <c r="U345" s="67"/>
      <c r="V345" s="67"/>
      <c r="W345" s="1"/>
      <c r="X345" s="1"/>
      <c r="Y345" s="67"/>
      <c r="Z345" s="67"/>
      <c r="AA345" s="67"/>
      <c r="AB345" s="67"/>
    </row>
    <row r="346" spans="1:28" ht="13.5" customHeight="1">
      <c r="A346" s="102"/>
      <c r="B346" s="78"/>
      <c r="C346" s="78"/>
      <c r="D346" s="59"/>
      <c r="F346" s="111"/>
      <c r="G346" s="111"/>
      <c r="H346" s="111"/>
      <c r="I346" s="111"/>
      <c r="J346" s="111"/>
      <c r="K346" s="111"/>
      <c r="L346" s="111"/>
      <c r="M346" s="111"/>
      <c r="N346" s="67"/>
      <c r="O346" s="67"/>
      <c r="P346" s="67"/>
      <c r="Q346" s="67"/>
      <c r="R346" s="67"/>
      <c r="S346" s="67"/>
      <c r="T346" s="67"/>
      <c r="U346" s="67"/>
      <c r="V346" s="67"/>
      <c r="W346" s="1"/>
      <c r="X346" s="1"/>
      <c r="Y346" s="67"/>
      <c r="Z346" s="67"/>
      <c r="AA346" s="67"/>
      <c r="AB346" s="67"/>
    </row>
    <row r="347" spans="1:28" ht="13.5" customHeight="1">
      <c r="A347" s="102"/>
      <c r="B347" s="78"/>
      <c r="C347" s="78"/>
      <c r="D347" s="59"/>
      <c r="F347" s="111"/>
      <c r="G347" s="111"/>
      <c r="H347" s="111"/>
      <c r="I347" s="111"/>
      <c r="J347" s="111"/>
      <c r="K347" s="111"/>
      <c r="L347" s="111"/>
      <c r="M347" s="111"/>
      <c r="N347" s="67"/>
      <c r="O347" s="67"/>
      <c r="P347" s="67"/>
      <c r="Q347" s="67"/>
      <c r="R347" s="67"/>
      <c r="S347" s="67"/>
      <c r="T347" s="67"/>
      <c r="U347" s="67"/>
      <c r="V347" s="67"/>
      <c r="W347" s="1"/>
      <c r="X347" s="1"/>
      <c r="Y347" s="67"/>
      <c r="Z347" s="67"/>
      <c r="AA347" s="67"/>
      <c r="AB347" s="67"/>
    </row>
    <row r="348" spans="1:28" ht="13.5" customHeight="1">
      <c r="A348" s="102"/>
      <c r="B348" s="78"/>
      <c r="C348" s="78"/>
      <c r="D348" s="59"/>
      <c r="F348" s="111"/>
      <c r="G348" s="111"/>
      <c r="H348" s="111"/>
      <c r="I348" s="111"/>
      <c r="J348" s="111"/>
      <c r="K348" s="111"/>
      <c r="L348" s="111"/>
      <c r="M348" s="111"/>
      <c r="N348" s="67"/>
      <c r="O348" s="67"/>
      <c r="P348" s="67"/>
      <c r="Q348" s="67"/>
      <c r="R348" s="67"/>
      <c r="S348" s="67"/>
      <c r="T348" s="67"/>
      <c r="U348" s="67"/>
      <c r="V348" s="67"/>
      <c r="W348" s="1"/>
      <c r="X348" s="1"/>
      <c r="Y348" s="67"/>
      <c r="Z348" s="67"/>
      <c r="AA348" s="67"/>
      <c r="AB348" s="67"/>
    </row>
    <row r="349" spans="1:28" ht="13.5" customHeight="1">
      <c r="A349" s="102"/>
      <c r="B349" s="78"/>
      <c r="C349" s="78"/>
      <c r="D349" s="59"/>
      <c r="F349" s="111"/>
      <c r="G349" s="111"/>
      <c r="H349" s="111"/>
      <c r="I349" s="111"/>
      <c r="J349" s="111"/>
      <c r="K349" s="111"/>
      <c r="L349" s="111"/>
      <c r="M349" s="111"/>
      <c r="N349" s="67"/>
      <c r="O349" s="67"/>
      <c r="P349" s="67"/>
      <c r="Q349" s="67"/>
      <c r="R349" s="67"/>
      <c r="S349" s="67"/>
      <c r="T349" s="67"/>
      <c r="U349" s="67"/>
      <c r="V349" s="67"/>
      <c r="W349" s="1"/>
      <c r="X349" s="1"/>
      <c r="Y349" s="67"/>
      <c r="Z349" s="67"/>
      <c r="AA349" s="67"/>
      <c r="AB349" s="67"/>
    </row>
    <row r="350" spans="1:28" ht="13.5" customHeight="1">
      <c r="A350" s="102"/>
      <c r="B350" s="78"/>
      <c r="C350" s="78"/>
      <c r="D350" s="59"/>
      <c r="F350" s="111"/>
      <c r="G350" s="111"/>
      <c r="H350" s="111"/>
      <c r="I350" s="111"/>
      <c r="J350" s="111"/>
      <c r="K350" s="111"/>
      <c r="L350" s="111"/>
      <c r="M350" s="111"/>
      <c r="N350" s="67"/>
      <c r="O350" s="67"/>
      <c r="P350" s="67"/>
      <c r="Q350" s="67"/>
      <c r="R350" s="67"/>
      <c r="S350" s="67"/>
      <c r="T350" s="67"/>
      <c r="U350" s="67"/>
      <c r="V350" s="67"/>
      <c r="W350" s="1"/>
      <c r="X350" s="1"/>
      <c r="Y350" s="67"/>
      <c r="Z350" s="67"/>
      <c r="AA350" s="67"/>
      <c r="AB350" s="67"/>
    </row>
    <row r="351" spans="1:28" ht="13.5" customHeight="1">
      <c r="A351" s="102"/>
      <c r="B351" s="78"/>
      <c r="C351" s="78"/>
      <c r="D351" s="59"/>
      <c r="F351" s="111"/>
      <c r="G351" s="111"/>
      <c r="H351" s="111"/>
      <c r="I351" s="111"/>
      <c r="J351" s="111"/>
      <c r="K351" s="111"/>
      <c r="L351" s="111"/>
      <c r="M351" s="111"/>
      <c r="N351" s="67"/>
      <c r="O351" s="67"/>
      <c r="P351" s="67"/>
      <c r="Q351" s="67"/>
      <c r="R351" s="67"/>
      <c r="S351" s="67"/>
      <c r="T351" s="67"/>
      <c r="U351" s="67"/>
      <c r="V351" s="67"/>
      <c r="W351" s="1"/>
      <c r="X351" s="1"/>
      <c r="Y351" s="67"/>
      <c r="Z351" s="67"/>
      <c r="AA351" s="67"/>
      <c r="AB351" s="67"/>
    </row>
    <row r="352" spans="1:28" ht="13.5" customHeight="1">
      <c r="A352" s="102"/>
      <c r="B352" s="78"/>
      <c r="C352" s="78"/>
      <c r="D352" s="59"/>
      <c r="F352" s="111"/>
      <c r="G352" s="111"/>
      <c r="H352" s="111"/>
      <c r="I352" s="111"/>
      <c r="J352" s="111"/>
      <c r="K352" s="111"/>
      <c r="L352" s="111"/>
      <c r="M352" s="111"/>
      <c r="N352" s="67"/>
      <c r="O352" s="67"/>
      <c r="P352" s="67"/>
      <c r="Q352" s="67"/>
      <c r="R352" s="67"/>
      <c r="S352" s="67"/>
      <c r="T352" s="67"/>
      <c r="U352" s="67"/>
      <c r="V352" s="67"/>
      <c r="W352" s="1"/>
      <c r="X352" s="1"/>
      <c r="Y352" s="67"/>
      <c r="Z352" s="67"/>
      <c r="AA352" s="67"/>
      <c r="AB352" s="67"/>
    </row>
    <row r="353" spans="1:28" ht="13.5" customHeight="1">
      <c r="A353" s="102"/>
      <c r="B353" s="78"/>
      <c r="C353" s="78"/>
      <c r="D353" s="59"/>
      <c r="F353" s="111"/>
      <c r="G353" s="111"/>
      <c r="H353" s="111"/>
      <c r="I353" s="111"/>
      <c r="J353" s="111"/>
      <c r="K353" s="111"/>
      <c r="L353" s="111"/>
      <c r="M353" s="111"/>
      <c r="N353" s="67"/>
      <c r="O353" s="67"/>
      <c r="P353" s="67"/>
      <c r="Q353" s="67"/>
      <c r="R353" s="67"/>
      <c r="S353" s="67"/>
      <c r="T353" s="67"/>
      <c r="U353" s="67"/>
      <c r="V353" s="67"/>
      <c r="W353" s="1"/>
      <c r="X353" s="1"/>
      <c r="Y353" s="67"/>
      <c r="Z353" s="67"/>
      <c r="AA353" s="67"/>
      <c r="AB353" s="67"/>
    </row>
    <row r="354" spans="1:28" ht="13.5" customHeight="1">
      <c r="A354" s="102"/>
      <c r="B354" s="78"/>
      <c r="C354" s="78"/>
      <c r="D354" s="59"/>
      <c r="F354" s="111"/>
      <c r="G354" s="111"/>
      <c r="H354" s="111"/>
      <c r="I354" s="111"/>
      <c r="J354" s="111"/>
      <c r="K354" s="111"/>
      <c r="L354" s="111"/>
      <c r="M354" s="111"/>
      <c r="N354" s="67"/>
      <c r="O354" s="67"/>
      <c r="P354" s="67"/>
      <c r="Q354" s="67"/>
      <c r="R354" s="67"/>
      <c r="S354" s="67"/>
      <c r="T354" s="67"/>
      <c r="U354" s="67"/>
      <c r="V354" s="67"/>
      <c r="W354" s="1"/>
      <c r="X354" s="1"/>
      <c r="Y354" s="67"/>
      <c r="Z354" s="67"/>
      <c r="AA354" s="67"/>
      <c r="AB354" s="67"/>
    </row>
    <row r="355" spans="1:28" ht="13.5" customHeight="1">
      <c r="A355" s="102"/>
      <c r="B355" s="78"/>
      <c r="C355" s="78"/>
      <c r="D355" s="59"/>
      <c r="F355" s="111"/>
      <c r="G355" s="111"/>
      <c r="H355" s="111"/>
      <c r="I355" s="111"/>
      <c r="J355" s="111"/>
      <c r="K355" s="111"/>
      <c r="L355" s="111"/>
      <c r="M355" s="111"/>
      <c r="N355" s="67"/>
      <c r="O355" s="67"/>
      <c r="P355" s="67"/>
      <c r="Q355" s="67"/>
      <c r="R355" s="67"/>
      <c r="S355" s="67"/>
      <c r="T355" s="67"/>
      <c r="U355" s="67"/>
      <c r="V355" s="67"/>
      <c r="W355" s="1"/>
      <c r="X355" s="1"/>
      <c r="Y355" s="67"/>
      <c r="Z355" s="67"/>
      <c r="AA355" s="67"/>
      <c r="AB355" s="67"/>
    </row>
    <row r="356" spans="1:28" ht="13.5" customHeight="1">
      <c r="A356" s="102"/>
      <c r="B356" s="78"/>
      <c r="C356" s="78"/>
      <c r="D356" s="59"/>
      <c r="F356" s="111"/>
      <c r="G356" s="111"/>
      <c r="H356" s="111"/>
      <c r="I356" s="111"/>
      <c r="J356" s="111"/>
      <c r="K356" s="111"/>
      <c r="L356" s="111"/>
      <c r="M356" s="111"/>
      <c r="N356" s="67"/>
      <c r="O356" s="67"/>
      <c r="P356" s="67"/>
      <c r="Q356" s="67"/>
      <c r="R356" s="67"/>
      <c r="S356" s="67"/>
      <c r="T356" s="67"/>
      <c r="U356" s="67"/>
      <c r="V356" s="67"/>
      <c r="W356" s="1"/>
      <c r="X356" s="1"/>
      <c r="Y356" s="67"/>
      <c r="Z356" s="67"/>
      <c r="AA356" s="67"/>
      <c r="AB356" s="67"/>
    </row>
    <row r="357" spans="1:28" ht="13.5" customHeight="1">
      <c r="A357" s="102"/>
      <c r="B357" s="78"/>
      <c r="C357" s="78"/>
      <c r="D357" s="59"/>
      <c r="F357" s="111"/>
      <c r="G357" s="111"/>
      <c r="H357" s="111"/>
      <c r="I357" s="111"/>
      <c r="J357" s="111"/>
      <c r="K357" s="111"/>
      <c r="L357" s="111"/>
      <c r="M357" s="111"/>
      <c r="N357" s="67"/>
      <c r="O357" s="67"/>
      <c r="P357" s="67"/>
      <c r="Q357" s="67"/>
      <c r="R357" s="67"/>
      <c r="S357" s="67"/>
      <c r="T357" s="67"/>
      <c r="U357" s="67"/>
      <c r="V357" s="67"/>
      <c r="W357" s="1"/>
      <c r="X357" s="1"/>
      <c r="Y357" s="67"/>
      <c r="Z357" s="67"/>
      <c r="AA357" s="67"/>
      <c r="AB357" s="67"/>
    </row>
    <row r="358" spans="1:28" ht="13.5" customHeight="1">
      <c r="A358" s="102"/>
      <c r="B358" s="78"/>
      <c r="C358" s="78"/>
      <c r="D358" s="59"/>
      <c r="F358" s="111"/>
      <c r="G358" s="111"/>
      <c r="H358" s="111"/>
      <c r="I358" s="111"/>
      <c r="J358" s="111"/>
      <c r="K358" s="111"/>
      <c r="L358" s="111"/>
      <c r="M358" s="111"/>
      <c r="N358" s="67"/>
      <c r="O358" s="67"/>
      <c r="P358" s="67"/>
      <c r="Q358" s="67"/>
      <c r="R358" s="67"/>
      <c r="S358" s="67"/>
      <c r="T358" s="67"/>
      <c r="U358" s="67"/>
      <c r="V358" s="67"/>
      <c r="W358" s="1"/>
      <c r="X358" s="1"/>
      <c r="Y358" s="67"/>
      <c r="Z358" s="67"/>
      <c r="AA358" s="67"/>
      <c r="AB358" s="67"/>
    </row>
    <row r="359" spans="1:28" ht="13.5" customHeight="1">
      <c r="A359" s="102"/>
      <c r="B359" s="78"/>
      <c r="C359" s="78"/>
      <c r="D359" s="59"/>
      <c r="F359" s="111"/>
      <c r="G359" s="111"/>
      <c r="H359" s="111"/>
      <c r="I359" s="111"/>
      <c r="J359" s="111"/>
      <c r="K359" s="111"/>
      <c r="L359" s="111"/>
      <c r="M359" s="111"/>
      <c r="N359" s="67"/>
      <c r="O359" s="67"/>
      <c r="P359" s="67"/>
      <c r="Q359" s="67"/>
      <c r="R359" s="67"/>
      <c r="S359" s="67"/>
      <c r="T359" s="67"/>
      <c r="U359" s="67"/>
      <c r="V359" s="67"/>
      <c r="W359" s="1"/>
      <c r="X359" s="1"/>
      <c r="Y359" s="67"/>
      <c r="Z359" s="67"/>
      <c r="AA359" s="67"/>
      <c r="AB359" s="67"/>
    </row>
    <row r="360" spans="1:28" ht="13.5" customHeight="1">
      <c r="A360" s="102"/>
      <c r="B360" s="78"/>
      <c r="C360" s="78"/>
      <c r="D360" s="59"/>
      <c r="F360" s="111"/>
      <c r="G360" s="111"/>
      <c r="H360" s="111"/>
      <c r="I360" s="111"/>
      <c r="J360" s="111"/>
      <c r="K360" s="111"/>
      <c r="L360" s="111"/>
      <c r="M360" s="111"/>
      <c r="N360" s="67"/>
      <c r="O360" s="67"/>
      <c r="P360" s="67"/>
      <c r="Q360" s="67"/>
      <c r="R360" s="67"/>
      <c r="S360" s="67"/>
      <c r="T360" s="67"/>
      <c r="U360" s="67"/>
      <c r="V360" s="67"/>
      <c r="W360" s="1"/>
      <c r="X360" s="1"/>
      <c r="Y360" s="67"/>
      <c r="Z360" s="67"/>
      <c r="AA360" s="67"/>
      <c r="AB360" s="67"/>
    </row>
    <row r="361" spans="1:28" ht="13.5" customHeight="1">
      <c r="A361" s="102"/>
      <c r="B361" s="78"/>
      <c r="C361" s="78"/>
      <c r="D361" s="59"/>
      <c r="F361" s="111"/>
      <c r="G361" s="111"/>
      <c r="H361" s="111"/>
      <c r="I361" s="111"/>
      <c r="J361" s="111"/>
      <c r="K361" s="111"/>
      <c r="L361" s="111"/>
      <c r="M361" s="111"/>
      <c r="N361" s="67"/>
      <c r="O361" s="67"/>
      <c r="P361" s="67"/>
      <c r="Q361" s="67"/>
      <c r="R361" s="67"/>
      <c r="S361" s="67"/>
      <c r="T361" s="67"/>
      <c r="U361" s="67"/>
      <c r="V361" s="67"/>
      <c r="W361" s="1"/>
      <c r="X361" s="1"/>
      <c r="Y361" s="67"/>
      <c r="Z361" s="67"/>
      <c r="AA361" s="67"/>
      <c r="AB361" s="67"/>
    </row>
    <row r="362" spans="1:28" ht="13.5" customHeight="1">
      <c r="A362" s="102"/>
      <c r="B362" s="78"/>
      <c r="C362" s="78"/>
      <c r="D362" s="59"/>
      <c r="F362" s="111"/>
      <c r="G362" s="111"/>
      <c r="H362" s="111"/>
      <c r="I362" s="111"/>
      <c r="J362" s="111"/>
      <c r="K362" s="111"/>
      <c r="L362" s="111"/>
      <c r="M362" s="111"/>
      <c r="N362" s="67"/>
      <c r="O362" s="67"/>
      <c r="P362" s="67"/>
      <c r="Q362" s="67"/>
      <c r="R362" s="67"/>
      <c r="S362" s="67"/>
      <c r="T362" s="67"/>
      <c r="U362" s="67"/>
      <c r="V362" s="67"/>
      <c r="W362" s="1"/>
      <c r="X362" s="1"/>
      <c r="Y362" s="67"/>
      <c r="Z362" s="67"/>
      <c r="AA362" s="67"/>
      <c r="AB362" s="67"/>
    </row>
    <row r="363" spans="1:28" ht="13.5" customHeight="1">
      <c r="A363" s="102"/>
      <c r="B363" s="78"/>
      <c r="C363" s="78"/>
      <c r="D363" s="59"/>
      <c r="F363" s="111"/>
      <c r="G363" s="111"/>
      <c r="H363" s="111"/>
      <c r="I363" s="111"/>
      <c r="J363" s="111"/>
      <c r="K363" s="111"/>
      <c r="L363" s="111"/>
      <c r="M363" s="111"/>
      <c r="N363" s="67"/>
      <c r="O363" s="67"/>
      <c r="P363" s="67"/>
      <c r="Q363" s="67"/>
      <c r="R363" s="67"/>
      <c r="S363" s="67"/>
      <c r="T363" s="67"/>
      <c r="U363" s="67"/>
      <c r="V363" s="67"/>
      <c r="W363" s="1"/>
      <c r="X363" s="1"/>
      <c r="Y363" s="67"/>
      <c r="Z363" s="67"/>
      <c r="AA363" s="67"/>
      <c r="AB363" s="67"/>
    </row>
    <row r="364" spans="1:28" ht="13.5" customHeight="1">
      <c r="A364" s="102"/>
      <c r="B364" s="78"/>
      <c r="C364" s="78"/>
      <c r="D364" s="59"/>
      <c r="F364" s="111"/>
      <c r="G364" s="111"/>
      <c r="H364" s="111"/>
      <c r="I364" s="111"/>
      <c r="J364" s="111"/>
      <c r="K364" s="111"/>
      <c r="L364" s="111"/>
      <c r="M364" s="111"/>
      <c r="N364" s="67"/>
      <c r="O364" s="67"/>
      <c r="P364" s="67"/>
      <c r="Q364" s="67"/>
      <c r="R364" s="67"/>
      <c r="S364" s="67"/>
      <c r="T364" s="67"/>
      <c r="U364" s="67"/>
      <c r="V364" s="67"/>
      <c r="W364" s="1"/>
      <c r="X364" s="1"/>
      <c r="Y364" s="67"/>
      <c r="Z364" s="67"/>
      <c r="AA364" s="67"/>
      <c r="AB364" s="67"/>
    </row>
    <row r="365" spans="1:28" ht="13.5" customHeight="1">
      <c r="A365" s="102"/>
      <c r="B365" s="78"/>
      <c r="C365" s="78"/>
      <c r="D365" s="59"/>
      <c r="F365" s="111"/>
      <c r="G365" s="111"/>
      <c r="H365" s="111"/>
      <c r="I365" s="111"/>
      <c r="J365" s="111"/>
      <c r="K365" s="111"/>
      <c r="L365" s="111"/>
      <c r="M365" s="111"/>
      <c r="N365" s="67"/>
      <c r="O365" s="67"/>
      <c r="P365" s="67"/>
      <c r="Q365" s="67"/>
      <c r="R365" s="67"/>
      <c r="S365" s="67"/>
      <c r="T365" s="67"/>
      <c r="U365" s="67"/>
      <c r="V365" s="67"/>
      <c r="W365" s="1"/>
      <c r="X365" s="1"/>
      <c r="Y365" s="67"/>
      <c r="Z365" s="67"/>
      <c r="AA365" s="67"/>
      <c r="AB365" s="67"/>
    </row>
    <row r="366" spans="1:28" ht="13.5" customHeight="1">
      <c r="A366" s="102"/>
      <c r="B366" s="78"/>
      <c r="C366" s="78"/>
      <c r="D366" s="59"/>
      <c r="F366" s="111"/>
      <c r="G366" s="111"/>
      <c r="H366" s="111"/>
      <c r="I366" s="111"/>
      <c r="J366" s="111"/>
      <c r="K366" s="111"/>
      <c r="L366" s="111"/>
      <c r="M366" s="111"/>
      <c r="N366" s="67"/>
      <c r="O366" s="67"/>
      <c r="P366" s="67"/>
      <c r="Q366" s="67"/>
      <c r="R366" s="67"/>
      <c r="S366" s="67"/>
      <c r="T366" s="67"/>
      <c r="U366" s="67"/>
      <c r="V366" s="67"/>
      <c r="W366" s="1"/>
      <c r="X366" s="1"/>
      <c r="Y366" s="67"/>
      <c r="Z366" s="67"/>
      <c r="AA366" s="67"/>
      <c r="AB366" s="67"/>
    </row>
    <row r="367" spans="1:28" ht="13.5" customHeight="1">
      <c r="A367" s="102"/>
      <c r="B367" s="78"/>
      <c r="C367" s="78"/>
      <c r="D367" s="59"/>
      <c r="F367" s="111"/>
      <c r="G367" s="111"/>
      <c r="H367" s="111"/>
      <c r="I367" s="111"/>
      <c r="J367" s="111"/>
      <c r="K367" s="111"/>
      <c r="L367" s="111"/>
      <c r="M367" s="111"/>
      <c r="N367" s="67"/>
      <c r="O367" s="67"/>
      <c r="P367" s="67"/>
      <c r="Q367" s="67"/>
      <c r="R367" s="67"/>
      <c r="S367" s="67"/>
      <c r="T367" s="67"/>
      <c r="U367" s="67"/>
      <c r="V367" s="67"/>
      <c r="W367" s="1"/>
      <c r="X367" s="1"/>
      <c r="Y367" s="67"/>
      <c r="Z367" s="67"/>
      <c r="AA367" s="67"/>
      <c r="AB367" s="67"/>
    </row>
    <row r="368" spans="1:28" ht="13.5" customHeight="1">
      <c r="A368" s="102"/>
      <c r="B368" s="78"/>
      <c r="C368" s="78"/>
      <c r="D368" s="59"/>
      <c r="F368" s="111"/>
      <c r="G368" s="111"/>
      <c r="H368" s="111"/>
      <c r="I368" s="111"/>
      <c r="J368" s="111"/>
      <c r="K368" s="111"/>
      <c r="L368" s="111"/>
      <c r="M368" s="111"/>
      <c r="N368" s="67"/>
      <c r="O368" s="67"/>
      <c r="P368" s="67"/>
      <c r="Q368" s="67"/>
      <c r="R368" s="67"/>
      <c r="S368" s="67"/>
      <c r="T368" s="67"/>
      <c r="U368" s="67"/>
      <c r="V368" s="67"/>
      <c r="W368" s="1"/>
      <c r="X368" s="1"/>
      <c r="Y368" s="67"/>
      <c r="Z368" s="67"/>
      <c r="AA368" s="67"/>
      <c r="AB368" s="67"/>
    </row>
    <row r="369" spans="1:28" ht="13.5" customHeight="1">
      <c r="A369" s="102"/>
      <c r="B369" s="78"/>
      <c r="C369" s="78"/>
      <c r="D369" s="59"/>
      <c r="F369" s="111"/>
      <c r="G369" s="111"/>
      <c r="H369" s="111"/>
      <c r="I369" s="111"/>
      <c r="J369" s="111"/>
      <c r="K369" s="111"/>
      <c r="L369" s="111"/>
      <c r="M369" s="111"/>
      <c r="N369" s="67"/>
      <c r="O369" s="67"/>
      <c r="P369" s="67"/>
      <c r="Q369" s="67"/>
      <c r="R369" s="67"/>
      <c r="S369" s="67"/>
      <c r="T369" s="67"/>
      <c r="U369" s="67"/>
      <c r="V369" s="67"/>
      <c r="W369" s="1"/>
      <c r="X369" s="1"/>
      <c r="Y369" s="67"/>
      <c r="Z369" s="67"/>
      <c r="AA369" s="67"/>
      <c r="AB369" s="67"/>
    </row>
    <row r="370" spans="1:28" ht="13.5" customHeight="1">
      <c r="A370" s="102"/>
      <c r="B370" s="78"/>
      <c r="C370" s="78"/>
      <c r="D370" s="59"/>
      <c r="F370" s="111"/>
      <c r="G370" s="111"/>
      <c r="H370" s="111"/>
      <c r="I370" s="111"/>
      <c r="J370" s="111"/>
      <c r="K370" s="111"/>
      <c r="L370" s="111"/>
      <c r="M370" s="111"/>
      <c r="N370" s="67"/>
      <c r="O370" s="67"/>
      <c r="P370" s="67"/>
      <c r="Q370" s="67"/>
      <c r="R370" s="67"/>
      <c r="S370" s="67"/>
      <c r="T370" s="67"/>
      <c r="U370" s="67"/>
      <c r="V370" s="67"/>
      <c r="W370" s="1"/>
      <c r="X370" s="1"/>
      <c r="Y370" s="67"/>
      <c r="Z370" s="67"/>
      <c r="AA370" s="67"/>
      <c r="AB370" s="67"/>
    </row>
    <row r="371" spans="1:28" ht="13.5" customHeight="1">
      <c r="A371" s="102"/>
      <c r="B371" s="78"/>
      <c r="C371" s="78"/>
      <c r="D371" s="59"/>
      <c r="F371" s="111"/>
      <c r="G371" s="111"/>
      <c r="H371" s="111"/>
      <c r="I371" s="111"/>
      <c r="J371" s="111"/>
      <c r="K371" s="111"/>
      <c r="L371" s="111"/>
      <c r="M371" s="111"/>
      <c r="N371" s="67"/>
      <c r="O371" s="67"/>
      <c r="P371" s="67"/>
      <c r="Q371" s="67"/>
      <c r="R371" s="67"/>
      <c r="S371" s="67"/>
      <c r="T371" s="67"/>
      <c r="U371" s="67"/>
      <c r="V371" s="67"/>
      <c r="W371" s="1"/>
      <c r="X371" s="1"/>
      <c r="Y371" s="67"/>
      <c r="Z371" s="67"/>
      <c r="AA371" s="67"/>
      <c r="AB371" s="67"/>
    </row>
    <row r="372" spans="1:28" ht="13.5" customHeight="1">
      <c r="A372" s="102"/>
      <c r="B372" s="78"/>
      <c r="C372" s="78"/>
      <c r="D372" s="59"/>
      <c r="F372" s="111"/>
      <c r="G372" s="111"/>
      <c r="H372" s="111"/>
      <c r="I372" s="111"/>
      <c r="J372" s="111"/>
      <c r="K372" s="111"/>
      <c r="L372" s="111"/>
      <c r="M372" s="111"/>
      <c r="N372" s="67"/>
      <c r="O372" s="67"/>
      <c r="P372" s="67"/>
      <c r="Q372" s="67"/>
      <c r="R372" s="67"/>
      <c r="S372" s="67"/>
      <c r="T372" s="67"/>
      <c r="U372" s="67"/>
      <c r="V372" s="67"/>
      <c r="W372" s="1"/>
      <c r="X372" s="1"/>
      <c r="Y372" s="67"/>
      <c r="Z372" s="67"/>
      <c r="AA372" s="67"/>
      <c r="AB372" s="67"/>
    </row>
    <row r="373" spans="1:28" ht="13.5" customHeight="1">
      <c r="A373" s="102"/>
      <c r="B373" s="78"/>
      <c r="C373" s="78"/>
      <c r="D373" s="59"/>
      <c r="F373" s="111"/>
      <c r="G373" s="111"/>
      <c r="H373" s="111"/>
      <c r="I373" s="111"/>
      <c r="J373" s="111"/>
      <c r="K373" s="111"/>
      <c r="L373" s="111"/>
      <c r="M373" s="111"/>
      <c r="N373" s="67"/>
      <c r="O373" s="67"/>
      <c r="P373" s="67"/>
      <c r="Q373" s="67"/>
      <c r="R373" s="67"/>
      <c r="S373" s="67"/>
      <c r="T373" s="67"/>
      <c r="U373" s="67"/>
      <c r="V373" s="67"/>
      <c r="W373" s="1"/>
      <c r="X373" s="1"/>
      <c r="Y373" s="67"/>
      <c r="Z373" s="67"/>
      <c r="AA373" s="67"/>
      <c r="AB373" s="67"/>
    </row>
    <row r="374" spans="1:28" ht="13.5" customHeight="1">
      <c r="A374" s="102"/>
      <c r="B374" s="78"/>
      <c r="C374" s="78"/>
      <c r="D374" s="59"/>
      <c r="F374" s="111"/>
      <c r="G374" s="111"/>
      <c r="H374" s="111"/>
      <c r="I374" s="111"/>
      <c r="J374" s="111"/>
      <c r="K374" s="111"/>
      <c r="L374" s="111"/>
      <c r="M374" s="111"/>
      <c r="N374" s="67"/>
      <c r="O374" s="67"/>
      <c r="P374" s="67"/>
      <c r="Q374" s="67"/>
      <c r="R374" s="67"/>
      <c r="S374" s="67"/>
      <c r="T374" s="67"/>
      <c r="U374" s="67"/>
      <c r="V374" s="67"/>
      <c r="W374" s="1"/>
      <c r="X374" s="1"/>
      <c r="Y374" s="67"/>
      <c r="Z374" s="67"/>
      <c r="AA374" s="67"/>
      <c r="AB374" s="67"/>
    </row>
    <row r="375" spans="1:28" ht="13.5" customHeight="1">
      <c r="A375" s="102"/>
      <c r="B375" s="78"/>
      <c r="C375" s="78"/>
      <c r="D375" s="59"/>
      <c r="F375" s="111"/>
      <c r="G375" s="111"/>
      <c r="H375" s="111"/>
      <c r="I375" s="111"/>
      <c r="J375" s="111"/>
      <c r="K375" s="111"/>
      <c r="L375" s="111"/>
      <c r="M375" s="111"/>
      <c r="N375" s="67"/>
      <c r="O375" s="67"/>
      <c r="P375" s="67"/>
      <c r="Q375" s="67"/>
      <c r="R375" s="67"/>
      <c r="S375" s="67"/>
      <c r="T375" s="67"/>
      <c r="U375" s="67"/>
      <c r="V375" s="67"/>
      <c r="W375" s="1"/>
      <c r="X375" s="1"/>
      <c r="Y375" s="67"/>
      <c r="Z375" s="67"/>
      <c r="AA375" s="67"/>
      <c r="AB375" s="67"/>
    </row>
    <row r="376" spans="1:28" ht="13.5" customHeight="1">
      <c r="A376" s="102"/>
      <c r="B376" s="78"/>
      <c r="C376" s="78"/>
      <c r="D376" s="59"/>
      <c r="F376" s="111"/>
      <c r="G376" s="111"/>
      <c r="H376" s="111"/>
      <c r="I376" s="111"/>
      <c r="J376" s="111"/>
      <c r="K376" s="111"/>
      <c r="L376" s="111"/>
      <c r="M376" s="111"/>
      <c r="N376" s="67"/>
      <c r="O376" s="67"/>
      <c r="P376" s="67"/>
      <c r="Q376" s="67"/>
      <c r="R376" s="67"/>
      <c r="S376" s="67"/>
      <c r="T376" s="67"/>
      <c r="U376" s="67"/>
      <c r="V376" s="67"/>
      <c r="W376" s="1"/>
      <c r="X376" s="1"/>
      <c r="Y376" s="67"/>
      <c r="Z376" s="67"/>
      <c r="AA376" s="67"/>
      <c r="AB376" s="67"/>
    </row>
    <row r="377" spans="1:28" ht="13.5" customHeight="1">
      <c r="A377" s="102"/>
      <c r="B377" s="78"/>
      <c r="C377" s="78"/>
      <c r="D377" s="59"/>
      <c r="F377" s="111"/>
      <c r="G377" s="111"/>
      <c r="H377" s="111"/>
      <c r="I377" s="111"/>
      <c r="J377" s="111"/>
      <c r="K377" s="111"/>
      <c r="L377" s="111"/>
      <c r="M377" s="111"/>
      <c r="N377" s="67"/>
      <c r="O377" s="67"/>
      <c r="P377" s="67"/>
      <c r="Q377" s="67"/>
      <c r="R377" s="67"/>
      <c r="S377" s="67"/>
      <c r="T377" s="67"/>
      <c r="U377" s="67"/>
      <c r="V377" s="67"/>
      <c r="W377" s="1"/>
      <c r="X377" s="1"/>
      <c r="Y377" s="67"/>
      <c r="Z377" s="67"/>
      <c r="AA377" s="67"/>
      <c r="AB377" s="67"/>
    </row>
    <row r="378" spans="1:28" ht="13.5" customHeight="1">
      <c r="A378" s="102"/>
      <c r="B378" s="78"/>
      <c r="C378" s="78"/>
      <c r="D378" s="59"/>
      <c r="F378" s="111"/>
      <c r="G378" s="111"/>
      <c r="H378" s="111"/>
      <c r="I378" s="111"/>
      <c r="J378" s="111"/>
      <c r="K378" s="111"/>
      <c r="L378" s="111"/>
      <c r="M378" s="111"/>
      <c r="N378" s="67"/>
      <c r="O378" s="67"/>
      <c r="P378" s="67"/>
      <c r="Q378" s="67"/>
      <c r="R378" s="67"/>
      <c r="S378" s="67"/>
      <c r="T378" s="67"/>
      <c r="U378" s="67"/>
      <c r="V378" s="67"/>
      <c r="W378" s="1"/>
      <c r="X378" s="1"/>
      <c r="Y378" s="67"/>
      <c r="Z378" s="67"/>
      <c r="AA378" s="67"/>
      <c r="AB378" s="67"/>
    </row>
    <row r="379" spans="1:28" ht="13.5" customHeight="1">
      <c r="A379" s="102"/>
      <c r="B379" s="78"/>
      <c r="C379" s="78"/>
      <c r="D379" s="59"/>
      <c r="F379" s="111"/>
      <c r="G379" s="111"/>
      <c r="H379" s="111"/>
      <c r="I379" s="111"/>
      <c r="J379" s="111"/>
      <c r="K379" s="111"/>
      <c r="L379" s="111"/>
      <c r="M379" s="111"/>
      <c r="N379" s="67"/>
      <c r="O379" s="67"/>
      <c r="P379" s="67"/>
      <c r="Q379" s="67"/>
      <c r="R379" s="67"/>
      <c r="S379" s="67"/>
      <c r="T379" s="67"/>
      <c r="U379" s="67"/>
      <c r="V379" s="67"/>
      <c r="W379" s="1"/>
      <c r="X379" s="1"/>
      <c r="Y379" s="67"/>
      <c r="Z379" s="67"/>
      <c r="AA379" s="67"/>
      <c r="AB379" s="67"/>
    </row>
    <row r="380" spans="1:28" ht="13.5" customHeight="1">
      <c r="A380" s="102"/>
      <c r="B380" s="78"/>
      <c r="C380" s="78"/>
      <c r="D380" s="59"/>
      <c r="F380" s="111"/>
      <c r="G380" s="111"/>
      <c r="H380" s="111"/>
      <c r="I380" s="111"/>
      <c r="J380" s="111"/>
      <c r="K380" s="111"/>
      <c r="L380" s="111"/>
      <c r="M380" s="111"/>
      <c r="N380" s="67"/>
      <c r="O380" s="67"/>
      <c r="P380" s="67"/>
      <c r="Q380" s="67"/>
      <c r="R380" s="67"/>
      <c r="S380" s="67"/>
      <c r="T380" s="67"/>
      <c r="U380" s="67"/>
      <c r="V380" s="67"/>
      <c r="W380" s="1"/>
      <c r="X380" s="1"/>
      <c r="Y380" s="67"/>
      <c r="Z380" s="67"/>
      <c r="AA380" s="67"/>
      <c r="AB380" s="67"/>
    </row>
    <row r="381" spans="1:28" ht="13.5" customHeight="1">
      <c r="A381" s="102"/>
      <c r="B381" s="78"/>
      <c r="C381" s="78"/>
      <c r="D381" s="59"/>
      <c r="F381" s="111"/>
      <c r="G381" s="111"/>
      <c r="H381" s="111"/>
      <c r="I381" s="111"/>
      <c r="J381" s="111"/>
      <c r="K381" s="111"/>
      <c r="L381" s="111"/>
      <c r="M381" s="111"/>
      <c r="N381" s="67"/>
      <c r="O381" s="67"/>
      <c r="P381" s="67"/>
      <c r="Q381" s="67"/>
      <c r="R381" s="67"/>
      <c r="S381" s="67"/>
      <c r="T381" s="67"/>
      <c r="U381" s="67"/>
      <c r="V381" s="67"/>
      <c r="W381" s="1"/>
      <c r="X381" s="1"/>
      <c r="Y381" s="67"/>
      <c r="Z381" s="67"/>
      <c r="AA381" s="67"/>
      <c r="AB381" s="67"/>
    </row>
    <row r="382" spans="1:28" ht="13.5" customHeight="1">
      <c r="A382" s="102"/>
      <c r="B382" s="78"/>
      <c r="C382" s="78"/>
      <c r="D382" s="59"/>
      <c r="F382" s="111"/>
      <c r="G382" s="111"/>
      <c r="H382" s="111"/>
      <c r="I382" s="111"/>
      <c r="J382" s="111"/>
      <c r="K382" s="111"/>
      <c r="L382" s="111"/>
      <c r="M382" s="111"/>
      <c r="N382" s="67"/>
      <c r="O382" s="67"/>
      <c r="P382" s="67"/>
      <c r="Q382" s="67"/>
      <c r="R382" s="67"/>
      <c r="S382" s="67"/>
      <c r="T382" s="67"/>
      <c r="U382" s="67"/>
      <c r="V382" s="67"/>
      <c r="W382" s="1"/>
      <c r="X382" s="1"/>
      <c r="Y382" s="67"/>
      <c r="Z382" s="67"/>
      <c r="AA382" s="67"/>
      <c r="AB382" s="67"/>
    </row>
    <row r="383" spans="1:28" ht="13.5" customHeight="1">
      <c r="A383" s="102"/>
      <c r="B383" s="78"/>
      <c r="C383" s="78"/>
      <c r="D383" s="59"/>
      <c r="F383" s="111"/>
      <c r="G383" s="111"/>
      <c r="H383" s="111"/>
      <c r="I383" s="111"/>
      <c r="J383" s="111"/>
      <c r="K383" s="111"/>
      <c r="L383" s="111"/>
      <c r="M383" s="111"/>
      <c r="N383" s="67"/>
      <c r="O383" s="67"/>
      <c r="P383" s="67"/>
      <c r="Q383" s="67"/>
      <c r="R383" s="67"/>
      <c r="S383" s="67"/>
      <c r="T383" s="67"/>
      <c r="U383" s="67"/>
      <c r="V383" s="67"/>
      <c r="W383" s="1"/>
      <c r="X383" s="1"/>
      <c r="Y383" s="67"/>
      <c r="Z383" s="67"/>
      <c r="AA383" s="67"/>
      <c r="AB383" s="67"/>
    </row>
    <row r="384" spans="1:28" ht="15.75" customHeight="1">
      <c r="A384" s="102"/>
      <c r="B384" s="78"/>
      <c r="C384" s="78"/>
      <c r="D384" s="59"/>
      <c r="F384" s="111"/>
      <c r="G384" s="111"/>
      <c r="H384" s="111"/>
      <c r="I384" s="111"/>
      <c r="J384" s="111"/>
      <c r="K384" s="111"/>
      <c r="L384" s="111"/>
      <c r="M384" s="111"/>
      <c r="N384" s="67"/>
      <c r="O384" s="67"/>
      <c r="P384" s="67"/>
      <c r="Q384" s="67"/>
      <c r="R384" s="67"/>
      <c r="S384" s="67"/>
      <c r="T384" s="67"/>
      <c r="U384" s="67"/>
      <c r="V384" s="67"/>
      <c r="W384" s="1"/>
      <c r="X384" s="1"/>
      <c r="Y384" s="67"/>
      <c r="Z384" s="67"/>
      <c r="AA384" s="67"/>
      <c r="AB384" s="67"/>
    </row>
    <row r="385" spans="1:28" ht="15.75" customHeight="1">
      <c r="A385" s="102"/>
      <c r="B385" s="78"/>
      <c r="C385" s="78"/>
      <c r="D385" s="59"/>
      <c r="F385" s="111"/>
      <c r="G385" s="111"/>
      <c r="H385" s="111"/>
      <c r="I385" s="111"/>
      <c r="J385" s="111"/>
      <c r="K385" s="111"/>
      <c r="L385" s="111"/>
      <c r="M385" s="111"/>
      <c r="N385" s="67"/>
      <c r="O385" s="67"/>
      <c r="P385" s="67"/>
      <c r="Q385" s="67"/>
      <c r="R385" s="67"/>
      <c r="S385" s="67"/>
      <c r="T385" s="67"/>
      <c r="U385" s="67"/>
      <c r="V385" s="67"/>
      <c r="W385" s="1"/>
      <c r="X385" s="1"/>
      <c r="Y385" s="67"/>
      <c r="Z385" s="67"/>
      <c r="AA385" s="67"/>
      <c r="AB385" s="67"/>
    </row>
    <row r="386" spans="1:28" ht="15.75" customHeight="1">
      <c r="A386" s="102"/>
      <c r="B386" s="78"/>
      <c r="C386" s="78"/>
      <c r="D386" s="59"/>
      <c r="F386" s="111"/>
      <c r="G386" s="111"/>
      <c r="H386" s="111"/>
      <c r="I386" s="111"/>
      <c r="J386" s="111"/>
      <c r="K386" s="111"/>
      <c r="L386" s="111"/>
      <c r="M386" s="111"/>
      <c r="N386" s="67"/>
      <c r="O386" s="67"/>
      <c r="P386" s="67"/>
      <c r="Q386" s="67"/>
      <c r="R386" s="67"/>
      <c r="S386" s="67"/>
      <c r="T386" s="67"/>
      <c r="U386" s="67"/>
      <c r="V386" s="67"/>
      <c r="W386" s="1"/>
      <c r="X386" s="1"/>
      <c r="Y386" s="67"/>
      <c r="Z386" s="67"/>
      <c r="AA386" s="67"/>
      <c r="AB386" s="67"/>
    </row>
    <row r="387" spans="1:28" ht="15.75" customHeight="1">
      <c r="A387" s="102"/>
      <c r="B387" s="78"/>
      <c r="C387" s="78"/>
      <c r="D387" s="59"/>
      <c r="F387" s="111"/>
      <c r="G387" s="111"/>
      <c r="H387" s="111"/>
      <c r="I387" s="111"/>
      <c r="J387" s="111"/>
      <c r="K387" s="111"/>
      <c r="L387" s="111"/>
      <c r="M387" s="111"/>
      <c r="N387" s="67"/>
      <c r="O387" s="67"/>
      <c r="P387" s="67"/>
      <c r="Q387" s="67"/>
      <c r="R387" s="67"/>
      <c r="S387" s="67"/>
      <c r="T387" s="67"/>
      <c r="U387" s="67"/>
      <c r="V387" s="67"/>
      <c r="W387" s="1"/>
      <c r="X387" s="1"/>
      <c r="Y387" s="67"/>
      <c r="Z387" s="67"/>
      <c r="AA387" s="67"/>
      <c r="AB387" s="67"/>
    </row>
    <row r="388" spans="1:28" ht="15.75" customHeight="1">
      <c r="A388" s="102"/>
      <c r="B388" s="78"/>
      <c r="C388" s="78"/>
      <c r="D388" s="59"/>
      <c r="F388" s="111"/>
      <c r="G388" s="111"/>
      <c r="H388" s="111"/>
      <c r="I388" s="111"/>
      <c r="J388" s="111"/>
      <c r="K388" s="111"/>
      <c r="L388" s="111"/>
      <c r="M388" s="111"/>
      <c r="N388" s="67"/>
      <c r="O388" s="67"/>
      <c r="P388" s="67"/>
      <c r="Q388" s="67"/>
      <c r="R388" s="67"/>
      <c r="S388" s="67"/>
      <c r="T388" s="67"/>
      <c r="U388" s="67"/>
      <c r="V388" s="67"/>
      <c r="W388" s="1"/>
      <c r="X388" s="1"/>
      <c r="Y388" s="67"/>
      <c r="Z388" s="67"/>
      <c r="AA388" s="67"/>
      <c r="AB388" s="67"/>
    </row>
    <row r="389" spans="1:28" ht="15.75" customHeight="1">
      <c r="A389" s="102"/>
      <c r="B389" s="78"/>
      <c r="C389" s="78"/>
      <c r="D389" s="59"/>
      <c r="F389" s="111"/>
      <c r="G389" s="111"/>
      <c r="H389" s="111"/>
      <c r="I389" s="111"/>
      <c r="J389" s="111"/>
      <c r="K389" s="111"/>
      <c r="L389" s="111"/>
      <c r="M389" s="111"/>
      <c r="N389" s="67"/>
      <c r="O389" s="67"/>
      <c r="P389" s="67"/>
      <c r="Q389" s="67"/>
      <c r="R389" s="67"/>
      <c r="S389" s="67"/>
      <c r="T389" s="67"/>
      <c r="U389" s="67"/>
      <c r="V389" s="67"/>
      <c r="W389" s="1"/>
      <c r="X389" s="1"/>
      <c r="Y389" s="67"/>
      <c r="Z389" s="67"/>
      <c r="AA389" s="67"/>
      <c r="AB389" s="67"/>
    </row>
    <row r="390" spans="1:28" ht="15.75" customHeight="1">
      <c r="A390" s="102"/>
      <c r="B390" s="78"/>
      <c r="C390" s="78"/>
      <c r="D390" s="59"/>
      <c r="F390" s="111"/>
      <c r="G390" s="111"/>
      <c r="H390" s="111"/>
      <c r="I390" s="111"/>
      <c r="J390" s="111"/>
      <c r="K390" s="111"/>
      <c r="L390" s="111"/>
      <c r="M390" s="111"/>
      <c r="N390" s="67"/>
      <c r="O390" s="67"/>
      <c r="P390" s="67"/>
      <c r="Q390" s="67"/>
      <c r="R390" s="67"/>
      <c r="S390" s="67"/>
      <c r="T390" s="67"/>
      <c r="U390" s="67"/>
      <c r="V390" s="67"/>
      <c r="W390" s="1"/>
      <c r="X390" s="1"/>
      <c r="Y390" s="67"/>
      <c r="Z390" s="67"/>
      <c r="AA390" s="67"/>
      <c r="AB390" s="67"/>
    </row>
    <row r="391" spans="1:28" ht="15.75" customHeight="1">
      <c r="A391" s="102"/>
      <c r="B391" s="78"/>
      <c r="C391" s="78"/>
      <c r="D391" s="59"/>
      <c r="F391" s="111"/>
      <c r="G391" s="111"/>
      <c r="H391" s="111"/>
      <c r="I391" s="111"/>
      <c r="J391" s="111"/>
      <c r="K391" s="111"/>
      <c r="L391" s="111"/>
      <c r="M391" s="111"/>
      <c r="N391" s="67"/>
      <c r="O391" s="67"/>
      <c r="P391" s="67"/>
      <c r="Q391" s="67"/>
      <c r="R391" s="67"/>
      <c r="S391" s="67"/>
      <c r="T391" s="67"/>
      <c r="U391" s="67"/>
      <c r="V391" s="67"/>
      <c r="W391" s="1"/>
      <c r="X391" s="1"/>
      <c r="Y391" s="67"/>
      <c r="Z391" s="67"/>
      <c r="AA391" s="67"/>
      <c r="AB391" s="67"/>
    </row>
    <row r="392" spans="1:28" ht="15.75" customHeight="1">
      <c r="A392" s="102"/>
      <c r="B392" s="78"/>
      <c r="C392" s="78"/>
      <c r="D392" s="59"/>
      <c r="F392" s="111"/>
      <c r="G392" s="111"/>
      <c r="H392" s="111"/>
      <c r="I392" s="111"/>
      <c r="J392" s="111"/>
      <c r="K392" s="111"/>
      <c r="L392" s="111"/>
      <c r="M392" s="111"/>
      <c r="N392" s="67"/>
      <c r="O392" s="67"/>
      <c r="P392" s="67"/>
      <c r="Q392" s="67"/>
      <c r="R392" s="67"/>
      <c r="S392" s="67"/>
      <c r="T392" s="67"/>
      <c r="U392" s="67"/>
      <c r="V392" s="67"/>
      <c r="W392" s="1"/>
      <c r="X392" s="1"/>
      <c r="Y392" s="67"/>
      <c r="Z392" s="67"/>
      <c r="AA392" s="67"/>
      <c r="AB392" s="67"/>
    </row>
    <row r="393" spans="1:28" ht="15.75" customHeight="1">
      <c r="A393" s="102"/>
      <c r="B393" s="78"/>
      <c r="C393" s="78"/>
      <c r="D393" s="59"/>
      <c r="F393" s="111"/>
      <c r="G393" s="111"/>
      <c r="H393" s="111"/>
      <c r="I393" s="111"/>
      <c r="J393" s="111"/>
      <c r="K393" s="111"/>
      <c r="L393" s="111"/>
      <c r="M393" s="111"/>
      <c r="N393" s="67"/>
      <c r="O393" s="67"/>
      <c r="P393" s="67"/>
      <c r="Q393" s="67"/>
      <c r="R393" s="67"/>
      <c r="S393" s="67"/>
      <c r="T393" s="67"/>
      <c r="U393" s="67"/>
      <c r="V393" s="67"/>
      <c r="W393" s="1"/>
      <c r="X393" s="1"/>
      <c r="Y393" s="67"/>
      <c r="Z393" s="67"/>
      <c r="AA393" s="67"/>
      <c r="AB393" s="67"/>
    </row>
    <row r="394" spans="1:28" ht="15.75" customHeight="1">
      <c r="A394" s="102"/>
      <c r="B394" s="78"/>
      <c r="C394" s="78"/>
      <c r="D394" s="59"/>
      <c r="F394" s="111"/>
      <c r="G394" s="111"/>
      <c r="H394" s="111"/>
      <c r="I394" s="111"/>
      <c r="J394" s="111"/>
      <c r="K394" s="111"/>
      <c r="L394" s="111"/>
      <c r="M394" s="111"/>
      <c r="N394" s="67"/>
      <c r="O394" s="67"/>
      <c r="P394" s="67"/>
      <c r="Q394" s="67"/>
      <c r="R394" s="67"/>
      <c r="S394" s="67"/>
      <c r="T394" s="67"/>
      <c r="U394" s="67"/>
      <c r="V394" s="67"/>
      <c r="W394" s="1"/>
      <c r="X394" s="1"/>
      <c r="Y394" s="67"/>
      <c r="Z394" s="67"/>
      <c r="AA394" s="67"/>
      <c r="AB394" s="67"/>
    </row>
    <row r="395" spans="1:28" ht="15.75" customHeight="1">
      <c r="A395" s="102"/>
      <c r="B395" s="78"/>
      <c r="C395" s="78"/>
      <c r="D395" s="59"/>
      <c r="F395" s="111"/>
      <c r="G395" s="111"/>
      <c r="H395" s="111"/>
      <c r="I395" s="111"/>
      <c r="J395" s="111"/>
      <c r="K395" s="111"/>
      <c r="L395" s="111"/>
      <c r="M395" s="111"/>
      <c r="N395" s="67"/>
      <c r="O395" s="67"/>
      <c r="P395" s="67"/>
      <c r="Q395" s="67"/>
      <c r="R395" s="67"/>
      <c r="S395" s="67"/>
      <c r="T395" s="67"/>
      <c r="U395" s="67"/>
      <c r="V395" s="67"/>
      <c r="W395" s="1"/>
      <c r="X395" s="1"/>
      <c r="Y395" s="67"/>
      <c r="Z395" s="67"/>
      <c r="AA395" s="67"/>
      <c r="AB395" s="67"/>
    </row>
    <row r="396" spans="1:28" ht="15.75" customHeight="1">
      <c r="A396" s="102"/>
      <c r="B396" s="78"/>
      <c r="C396" s="78"/>
      <c r="D396" s="59"/>
      <c r="F396" s="111"/>
      <c r="G396" s="111"/>
      <c r="H396" s="111"/>
      <c r="I396" s="111"/>
      <c r="J396" s="111"/>
      <c r="K396" s="111"/>
      <c r="L396" s="111"/>
      <c r="M396" s="111"/>
      <c r="N396" s="67"/>
      <c r="O396" s="67"/>
      <c r="P396" s="67"/>
      <c r="Q396" s="67"/>
      <c r="R396" s="67"/>
      <c r="S396" s="67"/>
      <c r="T396" s="67"/>
      <c r="U396" s="67"/>
      <c r="V396" s="67"/>
      <c r="W396" s="1"/>
      <c r="X396" s="1"/>
      <c r="Y396" s="67"/>
      <c r="Z396" s="67"/>
      <c r="AA396" s="67"/>
      <c r="AB396" s="67"/>
    </row>
    <row r="397" spans="1:28" ht="15.75" customHeight="1">
      <c r="A397" s="102"/>
      <c r="B397" s="78"/>
      <c r="C397" s="78"/>
      <c r="D397" s="59"/>
      <c r="F397" s="111"/>
      <c r="G397" s="111"/>
      <c r="H397" s="111"/>
      <c r="I397" s="111"/>
      <c r="J397" s="111"/>
      <c r="K397" s="111"/>
      <c r="L397" s="111"/>
      <c r="M397" s="111"/>
      <c r="N397" s="67"/>
      <c r="O397" s="67"/>
      <c r="P397" s="67"/>
      <c r="Q397" s="67"/>
      <c r="R397" s="67"/>
      <c r="S397" s="67"/>
      <c r="T397" s="67"/>
      <c r="U397" s="67"/>
      <c r="V397" s="67"/>
      <c r="W397" s="1"/>
      <c r="X397" s="1"/>
      <c r="Y397" s="67"/>
      <c r="Z397" s="67"/>
      <c r="AA397" s="67"/>
      <c r="AB397" s="67"/>
    </row>
    <row r="398" spans="1:28" ht="15.75" customHeight="1">
      <c r="A398" s="102"/>
      <c r="B398" s="78"/>
      <c r="C398" s="78"/>
      <c r="D398" s="59"/>
      <c r="F398" s="111"/>
      <c r="G398" s="111"/>
      <c r="H398" s="111"/>
      <c r="I398" s="111"/>
      <c r="J398" s="111"/>
      <c r="K398" s="111"/>
      <c r="L398" s="111"/>
      <c r="M398" s="111"/>
      <c r="N398" s="67"/>
      <c r="O398" s="67"/>
      <c r="P398" s="67"/>
      <c r="Q398" s="67"/>
      <c r="R398" s="67"/>
      <c r="S398" s="67"/>
      <c r="T398" s="67"/>
      <c r="U398" s="67"/>
      <c r="V398" s="67"/>
      <c r="W398" s="1"/>
      <c r="X398" s="1"/>
      <c r="Y398" s="67"/>
      <c r="Z398" s="67"/>
      <c r="AA398" s="67"/>
      <c r="AB398" s="67"/>
    </row>
    <row r="399" spans="1:28" ht="15.75" customHeight="1">
      <c r="A399" s="102"/>
      <c r="B399" s="78"/>
      <c r="C399" s="78"/>
      <c r="D399" s="59"/>
      <c r="F399" s="111"/>
      <c r="G399" s="111"/>
      <c r="H399" s="111"/>
      <c r="I399" s="111"/>
      <c r="J399" s="111"/>
      <c r="K399" s="111"/>
      <c r="L399" s="111"/>
      <c r="M399" s="111"/>
      <c r="N399" s="67"/>
      <c r="O399" s="67"/>
      <c r="P399" s="67"/>
      <c r="Q399" s="67"/>
      <c r="R399" s="67"/>
      <c r="S399" s="67"/>
      <c r="T399" s="67"/>
      <c r="U399" s="67"/>
      <c r="V399" s="67"/>
      <c r="W399" s="1"/>
      <c r="X399" s="1"/>
      <c r="Y399" s="67"/>
      <c r="Z399" s="67"/>
      <c r="AA399" s="67"/>
      <c r="AB399" s="67"/>
    </row>
    <row r="400" spans="1:28" ht="15.75" customHeight="1">
      <c r="A400" s="102"/>
      <c r="B400" s="78"/>
      <c r="C400" s="78"/>
      <c r="D400" s="59"/>
      <c r="F400" s="111"/>
      <c r="G400" s="111"/>
      <c r="H400" s="111"/>
      <c r="I400" s="111"/>
      <c r="J400" s="111"/>
      <c r="K400" s="111"/>
      <c r="L400" s="111"/>
      <c r="M400" s="111"/>
      <c r="N400" s="67"/>
      <c r="O400" s="67"/>
      <c r="P400" s="67"/>
      <c r="Q400" s="67"/>
      <c r="R400" s="67"/>
      <c r="S400" s="67"/>
      <c r="T400" s="67"/>
      <c r="U400" s="67"/>
      <c r="V400" s="67"/>
      <c r="W400" s="1"/>
      <c r="X400" s="1"/>
      <c r="Y400" s="67"/>
      <c r="Z400" s="67"/>
      <c r="AA400" s="67"/>
      <c r="AB400" s="67"/>
    </row>
    <row r="401" spans="1:28" ht="15.75" customHeight="1">
      <c r="A401" s="102"/>
      <c r="B401" s="78"/>
      <c r="C401" s="78"/>
      <c r="D401" s="59"/>
      <c r="F401" s="111"/>
      <c r="G401" s="111"/>
      <c r="H401" s="111"/>
      <c r="I401" s="111"/>
      <c r="J401" s="111"/>
      <c r="K401" s="111"/>
      <c r="L401" s="111"/>
      <c r="M401" s="111"/>
      <c r="N401" s="67"/>
      <c r="O401" s="67"/>
      <c r="P401" s="67"/>
      <c r="Q401" s="67"/>
      <c r="R401" s="67"/>
      <c r="S401" s="67"/>
      <c r="T401" s="67"/>
      <c r="U401" s="67"/>
      <c r="V401" s="67"/>
      <c r="W401" s="1"/>
      <c r="X401" s="1"/>
      <c r="Y401" s="67"/>
      <c r="Z401" s="67"/>
      <c r="AA401" s="67"/>
      <c r="AB401" s="67"/>
    </row>
    <row r="402" spans="1:28" ht="15.75" customHeight="1">
      <c r="A402" s="102"/>
      <c r="B402" s="78"/>
      <c r="C402" s="78"/>
      <c r="D402" s="59"/>
      <c r="F402" s="111"/>
      <c r="G402" s="111"/>
      <c r="H402" s="111"/>
      <c r="I402" s="111"/>
      <c r="J402" s="111"/>
      <c r="K402" s="111"/>
      <c r="L402" s="111"/>
      <c r="M402" s="111"/>
      <c r="N402" s="67"/>
      <c r="O402" s="67"/>
      <c r="P402" s="67"/>
      <c r="Q402" s="67"/>
      <c r="R402" s="67"/>
      <c r="S402" s="67"/>
      <c r="T402" s="67"/>
      <c r="U402" s="67"/>
      <c r="V402" s="67"/>
      <c r="W402" s="1"/>
      <c r="X402" s="1"/>
      <c r="Y402" s="67"/>
      <c r="Z402" s="67"/>
      <c r="AA402" s="67"/>
      <c r="AB402" s="67"/>
    </row>
    <row r="403" spans="1:28" ht="15.75" customHeight="1">
      <c r="A403" s="102"/>
      <c r="B403" s="78"/>
      <c r="C403" s="78"/>
      <c r="D403" s="59"/>
      <c r="F403" s="111"/>
      <c r="G403" s="111"/>
      <c r="H403" s="111"/>
      <c r="I403" s="111"/>
      <c r="J403" s="111"/>
      <c r="K403" s="111"/>
      <c r="L403" s="111"/>
      <c r="M403" s="111"/>
      <c r="N403" s="67"/>
      <c r="O403" s="67"/>
      <c r="P403" s="67"/>
      <c r="Q403" s="67"/>
      <c r="R403" s="67"/>
      <c r="S403" s="67"/>
      <c r="T403" s="67"/>
      <c r="U403" s="67"/>
      <c r="V403" s="67"/>
      <c r="W403" s="1"/>
      <c r="X403" s="1"/>
      <c r="Y403" s="67"/>
      <c r="Z403" s="67"/>
      <c r="AA403" s="67"/>
      <c r="AB403" s="67"/>
    </row>
    <row r="404" spans="1:28" ht="15.75" customHeight="1">
      <c r="A404" s="102"/>
      <c r="B404" s="78"/>
      <c r="C404" s="78"/>
      <c r="D404" s="59"/>
      <c r="F404" s="111"/>
      <c r="G404" s="111"/>
      <c r="H404" s="111"/>
      <c r="I404" s="111"/>
      <c r="J404" s="111"/>
      <c r="K404" s="111"/>
      <c r="L404" s="111"/>
      <c r="M404" s="111"/>
      <c r="N404" s="67"/>
      <c r="O404" s="67"/>
      <c r="P404" s="67"/>
      <c r="Q404" s="67"/>
      <c r="R404" s="67"/>
      <c r="S404" s="67"/>
      <c r="T404" s="67"/>
      <c r="U404" s="67"/>
      <c r="V404" s="67"/>
      <c r="W404" s="1"/>
      <c r="X404" s="1"/>
      <c r="Y404" s="67"/>
      <c r="Z404" s="67"/>
      <c r="AA404" s="67"/>
      <c r="AB404" s="67"/>
    </row>
    <row r="405" spans="1:28" ht="15.75" customHeight="1">
      <c r="A405" s="102"/>
      <c r="B405" s="78"/>
      <c r="C405" s="78"/>
      <c r="D405" s="59"/>
      <c r="F405" s="111"/>
      <c r="G405" s="111"/>
      <c r="H405" s="111"/>
      <c r="I405" s="111"/>
      <c r="J405" s="111"/>
      <c r="K405" s="111"/>
      <c r="L405" s="111"/>
      <c r="M405" s="111"/>
      <c r="N405" s="67"/>
      <c r="O405" s="67"/>
      <c r="P405" s="67"/>
      <c r="Q405" s="67"/>
      <c r="R405" s="67"/>
      <c r="S405" s="67"/>
      <c r="T405" s="67"/>
      <c r="U405" s="67"/>
      <c r="V405" s="67"/>
      <c r="W405" s="1"/>
      <c r="X405" s="1"/>
      <c r="Y405" s="67"/>
      <c r="Z405" s="67"/>
      <c r="AA405" s="67"/>
      <c r="AB405" s="67"/>
    </row>
    <row r="406" spans="1:28" ht="15.75" customHeight="1">
      <c r="A406" s="102"/>
      <c r="B406" s="78"/>
      <c r="C406" s="78"/>
      <c r="D406" s="59"/>
      <c r="F406" s="111"/>
      <c r="G406" s="111"/>
      <c r="H406" s="111"/>
      <c r="I406" s="111"/>
      <c r="J406" s="111"/>
      <c r="K406" s="111"/>
      <c r="L406" s="111"/>
      <c r="M406" s="111"/>
      <c r="N406" s="67"/>
      <c r="O406" s="67"/>
      <c r="P406" s="67"/>
      <c r="Q406" s="67"/>
      <c r="R406" s="67"/>
      <c r="S406" s="67"/>
      <c r="T406" s="67"/>
      <c r="U406" s="67"/>
      <c r="V406" s="67"/>
      <c r="W406" s="1"/>
      <c r="X406" s="1"/>
      <c r="Y406" s="67"/>
      <c r="Z406" s="67"/>
      <c r="AA406" s="67"/>
      <c r="AB406" s="67"/>
    </row>
    <row r="407" spans="1:28" ht="15.75" customHeight="1">
      <c r="A407" s="102"/>
      <c r="B407" s="78"/>
      <c r="C407" s="78"/>
      <c r="D407" s="59"/>
      <c r="F407" s="111"/>
      <c r="G407" s="111"/>
      <c r="H407" s="111"/>
      <c r="I407" s="111"/>
      <c r="J407" s="111"/>
      <c r="K407" s="111"/>
      <c r="L407" s="111"/>
      <c r="M407" s="111"/>
      <c r="N407" s="67"/>
      <c r="O407" s="67"/>
      <c r="P407" s="67"/>
      <c r="Q407" s="67"/>
      <c r="R407" s="67"/>
      <c r="S407" s="67"/>
      <c r="T407" s="67"/>
      <c r="U407" s="67"/>
      <c r="V407" s="67"/>
      <c r="W407" s="1"/>
      <c r="X407" s="1"/>
      <c r="Y407" s="67"/>
      <c r="Z407" s="67"/>
      <c r="AA407" s="67"/>
      <c r="AB407" s="67"/>
    </row>
    <row r="408" spans="1:28" ht="15.75" customHeight="1">
      <c r="A408" s="102"/>
      <c r="B408" s="78"/>
      <c r="C408" s="78"/>
      <c r="D408" s="59"/>
      <c r="F408" s="111"/>
      <c r="G408" s="111"/>
      <c r="H408" s="111"/>
      <c r="I408" s="111"/>
      <c r="J408" s="111"/>
      <c r="K408" s="111"/>
      <c r="L408" s="111"/>
      <c r="M408" s="111"/>
      <c r="N408" s="67"/>
      <c r="O408" s="67"/>
      <c r="P408" s="67"/>
      <c r="Q408" s="67"/>
      <c r="R408" s="67"/>
      <c r="S408" s="67"/>
      <c r="T408" s="67"/>
      <c r="U408" s="67"/>
      <c r="V408" s="67"/>
      <c r="W408" s="1"/>
      <c r="X408" s="1"/>
      <c r="Y408" s="67"/>
      <c r="Z408" s="67"/>
      <c r="AA408" s="67"/>
      <c r="AB408" s="67"/>
    </row>
    <row r="409" spans="1:28" ht="15.75" customHeight="1">
      <c r="A409" s="102"/>
      <c r="B409" s="78"/>
      <c r="C409" s="78"/>
      <c r="D409" s="59"/>
      <c r="F409" s="111"/>
      <c r="G409" s="111"/>
      <c r="H409" s="111"/>
      <c r="I409" s="111"/>
      <c r="J409" s="111"/>
      <c r="K409" s="111"/>
      <c r="L409" s="111"/>
      <c r="M409" s="111"/>
      <c r="N409" s="67"/>
      <c r="O409" s="67"/>
      <c r="P409" s="67"/>
      <c r="Q409" s="67"/>
      <c r="R409" s="67"/>
      <c r="S409" s="67"/>
      <c r="T409" s="67"/>
      <c r="U409" s="67"/>
      <c r="V409" s="67"/>
      <c r="W409" s="1"/>
      <c r="X409" s="1"/>
      <c r="Y409" s="67"/>
      <c r="Z409" s="67"/>
      <c r="AA409" s="67"/>
      <c r="AB409" s="67"/>
    </row>
    <row r="410" spans="1:28" ht="15.75" customHeight="1">
      <c r="A410" s="102"/>
      <c r="B410" s="78"/>
      <c r="C410" s="78"/>
      <c r="D410" s="59"/>
      <c r="F410" s="111"/>
      <c r="G410" s="111"/>
      <c r="H410" s="111"/>
      <c r="I410" s="111"/>
      <c r="J410" s="111"/>
      <c r="K410" s="111"/>
      <c r="L410" s="111"/>
      <c r="M410" s="111"/>
      <c r="N410" s="67"/>
      <c r="O410" s="67"/>
      <c r="P410" s="67"/>
      <c r="Q410" s="67"/>
      <c r="R410" s="67"/>
      <c r="S410" s="67"/>
      <c r="T410" s="67"/>
      <c r="U410" s="67"/>
      <c r="V410" s="67"/>
      <c r="W410" s="1"/>
      <c r="X410" s="1"/>
      <c r="Y410" s="67"/>
      <c r="Z410" s="67"/>
      <c r="AA410" s="67"/>
      <c r="AB410" s="67"/>
    </row>
    <row r="411" spans="1:28" ht="15.75" customHeight="1">
      <c r="A411" s="102"/>
      <c r="B411" s="78"/>
      <c r="C411" s="78"/>
      <c r="D411" s="59"/>
      <c r="F411" s="111"/>
      <c r="G411" s="111"/>
      <c r="H411" s="111"/>
      <c r="I411" s="111"/>
      <c r="J411" s="111"/>
      <c r="K411" s="111"/>
      <c r="L411" s="111"/>
      <c r="M411" s="111"/>
      <c r="N411" s="67"/>
      <c r="O411" s="67"/>
      <c r="P411" s="67"/>
      <c r="Q411" s="67"/>
      <c r="R411" s="67"/>
      <c r="S411" s="67"/>
      <c r="T411" s="67"/>
      <c r="U411" s="67"/>
      <c r="V411" s="67"/>
      <c r="W411" s="1"/>
      <c r="X411" s="1"/>
      <c r="Y411" s="67"/>
      <c r="Z411" s="67"/>
      <c r="AA411" s="67"/>
      <c r="AB411" s="67"/>
    </row>
    <row r="412" spans="1:28" ht="15.75" customHeight="1">
      <c r="A412" s="102"/>
      <c r="B412" s="78"/>
      <c r="C412" s="78"/>
      <c r="D412" s="59"/>
      <c r="F412" s="111"/>
      <c r="G412" s="111"/>
      <c r="H412" s="111"/>
      <c r="I412" s="111"/>
      <c r="J412" s="111"/>
      <c r="K412" s="111"/>
      <c r="L412" s="111"/>
      <c r="M412" s="111"/>
      <c r="N412" s="67"/>
      <c r="O412" s="67"/>
      <c r="P412" s="67"/>
      <c r="Q412" s="67"/>
      <c r="R412" s="67"/>
      <c r="S412" s="67"/>
      <c r="T412" s="67"/>
      <c r="U412" s="67"/>
      <c r="V412" s="67"/>
      <c r="W412" s="1"/>
      <c r="X412" s="1"/>
      <c r="Y412" s="67"/>
      <c r="Z412" s="67"/>
      <c r="AA412" s="67"/>
      <c r="AB412" s="67"/>
    </row>
    <row r="413" spans="1:28" ht="15.75" customHeight="1">
      <c r="A413" s="102"/>
      <c r="B413" s="78"/>
      <c r="C413" s="78"/>
      <c r="D413" s="59"/>
      <c r="F413" s="111"/>
      <c r="G413" s="111"/>
      <c r="H413" s="111"/>
      <c r="I413" s="111"/>
      <c r="J413" s="111"/>
      <c r="K413" s="111"/>
      <c r="L413" s="111"/>
      <c r="M413" s="111"/>
      <c r="N413" s="67"/>
      <c r="O413" s="67"/>
      <c r="P413" s="67"/>
      <c r="Q413" s="67"/>
      <c r="R413" s="67"/>
      <c r="S413" s="67"/>
      <c r="T413" s="67"/>
      <c r="U413" s="67"/>
      <c r="V413" s="67"/>
      <c r="W413" s="1"/>
      <c r="X413" s="1"/>
      <c r="Y413" s="67"/>
      <c r="Z413" s="67"/>
      <c r="AA413" s="67"/>
      <c r="AB413" s="67"/>
    </row>
    <row r="414" spans="1:28" ht="15.75" customHeight="1">
      <c r="A414" s="102"/>
      <c r="B414" s="78"/>
      <c r="C414" s="78"/>
      <c r="D414" s="59"/>
      <c r="F414" s="111"/>
      <c r="G414" s="111"/>
      <c r="H414" s="111"/>
      <c r="I414" s="111"/>
      <c r="J414" s="111"/>
      <c r="K414" s="111"/>
      <c r="L414" s="111"/>
      <c r="M414" s="111"/>
      <c r="N414" s="67"/>
      <c r="O414" s="67"/>
      <c r="P414" s="67"/>
      <c r="Q414" s="67"/>
      <c r="R414" s="67"/>
      <c r="S414" s="67"/>
      <c r="T414" s="67"/>
      <c r="U414" s="67"/>
      <c r="V414" s="67"/>
      <c r="W414" s="1"/>
      <c r="X414" s="1"/>
      <c r="Y414" s="67"/>
      <c r="Z414" s="67"/>
      <c r="AA414" s="67"/>
      <c r="AB414" s="67"/>
    </row>
    <row r="415" spans="1:28" ht="15.75" customHeight="1">
      <c r="A415" s="102"/>
      <c r="B415" s="78"/>
      <c r="C415" s="78"/>
      <c r="D415" s="59"/>
      <c r="F415" s="111"/>
      <c r="G415" s="111"/>
      <c r="H415" s="111"/>
      <c r="I415" s="111"/>
      <c r="J415" s="111"/>
      <c r="K415" s="111"/>
      <c r="L415" s="111"/>
      <c r="M415" s="111"/>
      <c r="N415" s="67"/>
      <c r="O415" s="67"/>
      <c r="P415" s="67"/>
      <c r="Q415" s="67"/>
      <c r="R415" s="67"/>
      <c r="S415" s="67"/>
      <c r="T415" s="67"/>
      <c r="U415" s="67"/>
      <c r="V415" s="67"/>
      <c r="W415" s="1"/>
      <c r="X415" s="1"/>
      <c r="Y415" s="67"/>
      <c r="Z415" s="67"/>
      <c r="AA415" s="67"/>
      <c r="AB415" s="67"/>
    </row>
    <row r="416" spans="1:28" ht="15.75" customHeight="1">
      <c r="A416" s="102"/>
      <c r="B416" s="78"/>
      <c r="C416" s="78"/>
      <c r="D416" s="59"/>
      <c r="F416" s="111"/>
      <c r="G416" s="111"/>
      <c r="H416" s="111"/>
      <c r="I416" s="111"/>
      <c r="J416" s="111"/>
      <c r="K416" s="111"/>
      <c r="L416" s="111"/>
      <c r="M416" s="111"/>
      <c r="N416" s="67"/>
      <c r="O416" s="67"/>
      <c r="P416" s="67"/>
      <c r="Q416" s="67"/>
      <c r="R416" s="67"/>
      <c r="S416" s="67"/>
      <c r="T416" s="67"/>
      <c r="U416" s="67"/>
      <c r="V416" s="67"/>
      <c r="W416" s="1"/>
      <c r="X416" s="1"/>
      <c r="Y416" s="67"/>
      <c r="Z416" s="67"/>
      <c r="AA416" s="67"/>
      <c r="AB416" s="67"/>
    </row>
    <row r="417" spans="1:28" ht="15.75" customHeight="1">
      <c r="A417" s="102"/>
      <c r="B417" s="78"/>
      <c r="C417" s="78"/>
      <c r="D417" s="59"/>
      <c r="F417" s="111"/>
      <c r="G417" s="111"/>
      <c r="H417" s="111"/>
      <c r="I417" s="111"/>
      <c r="J417" s="111"/>
      <c r="K417" s="111"/>
      <c r="L417" s="111"/>
      <c r="M417" s="111"/>
      <c r="N417" s="67"/>
      <c r="O417" s="67"/>
      <c r="P417" s="67"/>
      <c r="Q417" s="67"/>
      <c r="R417" s="67"/>
      <c r="S417" s="67"/>
      <c r="T417" s="67"/>
      <c r="U417" s="67"/>
      <c r="V417" s="67"/>
      <c r="W417" s="1"/>
      <c r="X417" s="1"/>
      <c r="Y417" s="67"/>
      <c r="Z417" s="67"/>
      <c r="AA417" s="67"/>
      <c r="AB417" s="67"/>
    </row>
    <row r="418" spans="1:28" ht="15.75" customHeight="1">
      <c r="A418" s="102"/>
      <c r="B418" s="78"/>
      <c r="C418" s="78"/>
      <c r="D418" s="59"/>
      <c r="F418" s="111"/>
      <c r="G418" s="111"/>
      <c r="H418" s="111"/>
      <c r="I418" s="111"/>
      <c r="J418" s="111"/>
      <c r="K418" s="111"/>
      <c r="L418" s="111"/>
      <c r="M418" s="111"/>
      <c r="N418" s="67"/>
      <c r="O418" s="67"/>
      <c r="P418" s="67"/>
      <c r="Q418" s="67"/>
      <c r="R418" s="67"/>
      <c r="S418" s="67"/>
      <c r="T418" s="67"/>
      <c r="U418" s="67"/>
      <c r="V418" s="67"/>
      <c r="W418" s="1"/>
      <c r="X418" s="1"/>
      <c r="Y418" s="67"/>
      <c r="Z418" s="67"/>
      <c r="AA418" s="67"/>
      <c r="AB418" s="67"/>
    </row>
    <row r="419" spans="1:28" ht="15.75" customHeight="1">
      <c r="A419" s="102"/>
      <c r="B419" s="78"/>
      <c r="C419" s="78"/>
      <c r="D419" s="59"/>
      <c r="F419" s="111"/>
      <c r="G419" s="111"/>
      <c r="H419" s="111"/>
      <c r="I419" s="111"/>
      <c r="J419" s="111"/>
      <c r="K419" s="111"/>
      <c r="L419" s="111"/>
      <c r="M419" s="111"/>
      <c r="N419" s="67"/>
      <c r="O419" s="67"/>
      <c r="P419" s="67"/>
      <c r="Q419" s="67"/>
      <c r="R419" s="67"/>
      <c r="S419" s="67"/>
      <c r="T419" s="67"/>
      <c r="U419" s="67"/>
      <c r="V419" s="67"/>
      <c r="W419" s="1"/>
      <c r="X419" s="1"/>
      <c r="Y419" s="67"/>
      <c r="Z419" s="67"/>
      <c r="AA419" s="67"/>
      <c r="AB419" s="67"/>
    </row>
    <row r="420" spans="1:28" ht="15.75" customHeight="1">
      <c r="A420" s="102"/>
      <c r="B420" s="78"/>
      <c r="C420" s="78"/>
      <c r="D420" s="59"/>
      <c r="F420" s="111"/>
      <c r="G420" s="111"/>
      <c r="H420" s="111"/>
      <c r="I420" s="111"/>
      <c r="J420" s="111"/>
      <c r="K420" s="111"/>
      <c r="L420" s="111"/>
      <c r="M420" s="111"/>
      <c r="N420" s="67"/>
      <c r="O420" s="67"/>
      <c r="P420" s="67"/>
      <c r="Q420" s="67"/>
      <c r="R420" s="67"/>
      <c r="S420" s="67"/>
      <c r="T420" s="67"/>
      <c r="U420" s="67"/>
      <c r="V420" s="67"/>
      <c r="W420" s="1"/>
      <c r="X420" s="1"/>
      <c r="Y420" s="67"/>
      <c r="Z420" s="67"/>
      <c r="AA420" s="67"/>
      <c r="AB420" s="67"/>
    </row>
    <row r="421" spans="1:28" ht="15.75" customHeight="1">
      <c r="A421" s="102"/>
      <c r="B421" s="78"/>
      <c r="C421" s="78"/>
      <c r="D421" s="59"/>
      <c r="F421" s="111"/>
      <c r="G421" s="111"/>
      <c r="H421" s="111"/>
      <c r="I421" s="111"/>
      <c r="J421" s="111"/>
      <c r="K421" s="111"/>
      <c r="L421" s="111"/>
      <c r="M421" s="111"/>
      <c r="N421" s="67"/>
      <c r="O421" s="67"/>
      <c r="P421" s="67"/>
      <c r="Q421" s="67"/>
      <c r="R421" s="67"/>
      <c r="S421" s="67"/>
      <c r="T421" s="67"/>
      <c r="U421" s="67"/>
      <c r="V421" s="67"/>
      <c r="W421" s="1"/>
      <c r="X421" s="1"/>
      <c r="Y421" s="67"/>
      <c r="Z421" s="67"/>
      <c r="AA421" s="67"/>
      <c r="AB421" s="67"/>
    </row>
    <row r="422" spans="1:28" ht="15.75" customHeight="1">
      <c r="A422" s="102"/>
      <c r="B422" s="78"/>
      <c r="C422" s="78"/>
      <c r="D422" s="59"/>
      <c r="F422" s="111"/>
      <c r="G422" s="111"/>
      <c r="H422" s="111"/>
      <c r="I422" s="111"/>
      <c r="J422" s="111"/>
      <c r="K422" s="111"/>
      <c r="L422" s="111"/>
      <c r="M422" s="111"/>
      <c r="N422" s="67"/>
      <c r="O422" s="67"/>
      <c r="P422" s="67"/>
      <c r="Q422" s="67"/>
      <c r="R422" s="67"/>
      <c r="S422" s="67"/>
      <c r="T422" s="67"/>
      <c r="U422" s="67"/>
      <c r="V422" s="67"/>
      <c r="W422" s="1"/>
      <c r="X422" s="1"/>
      <c r="Y422" s="67"/>
      <c r="Z422" s="67"/>
      <c r="AA422" s="67"/>
      <c r="AB422" s="67"/>
    </row>
    <row r="423" spans="1:28" ht="15.75" customHeight="1">
      <c r="A423" s="102"/>
      <c r="B423" s="78"/>
      <c r="C423" s="78"/>
      <c r="D423" s="59"/>
      <c r="F423" s="111"/>
      <c r="G423" s="111"/>
      <c r="H423" s="111"/>
      <c r="I423" s="111"/>
      <c r="J423" s="111"/>
      <c r="K423" s="111"/>
      <c r="L423" s="111"/>
      <c r="M423" s="111"/>
      <c r="N423" s="67"/>
      <c r="O423" s="67"/>
      <c r="P423" s="67"/>
      <c r="Q423" s="67"/>
      <c r="R423" s="67"/>
      <c r="S423" s="67"/>
      <c r="T423" s="67"/>
      <c r="U423" s="67"/>
      <c r="V423" s="67"/>
      <c r="W423" s="1"/>
      <c r="X423" s="1"/>
      <c r="Y423" s="67"/>
      <c r="Z423" s="67"/>
      <c r="AA423" s="67"/>
      <c r="AB423" s="67"/>
    </row>
    <row r="424" spans="1:28" ht="15.75" customHeight="1">
      <c r="A424" s="102"/>
      <c r="B424" s="78"/>
      <c r="C424" s="78"/>
      <c r="D424" s="59"/>
      <c r="F424" s="111"/>
      <c r="G424" s="111"/>
      <c r="H424" s="111"/>
      <c r="I424" s="111"/>
      <c r="J424" s="111"/>
      <c r="K424" s="111"/>
      <c r="L424" s="111"/>
      <c r="M424" s="111"/>
      <c r="N424" s="67"/>
      <c r="O424" s="67"/>
      <c r="P424" s="67"/>
      <c r="Q424" s="67"/>
      <c r="R424" s="67"/>
      <c r="S424" s="67"/>
      <c r="T424" s="67"/>
      <c r="U424" s="67"/>
      <c r="V424" s="67"/>
      <c r="W424" s="1"/>
      <c r="X424" s="1"/>
      <c r="Y424" s="67"/>
      <c r="Z424" s="67"/>
      <c r="AA424" s="67"/>
      <c r="AB424" s="67"/>
    </row>
    <row r="425" spans="1:28" ht="15.75" customHeight="1">
      <c r="A425" s="102"/>
      <c r="B425" s="78"/>
      <c r="C425" s="78"/>
      <c r="D425" s="59"/>
      <c r="F425" s="111"/>
      <c r="G425" s="111"/>
      <c r="H425" s="111"/>
      <c r="I425" s="111"/>
      <c r="J425" s="111"/>
      <c r="K425" s="111"/>
      <c r="L425" s="111"/>
      <c r="M425" s="111"/>
      <c r="N425" s="67"/>
      <c r="O425" s="67"/>
      <c r="P425" s="67"/>
      <c r="Q425" s="67"/>
      <c r="R425" s="67"/>
      <c r="S425" s="67"/>
      <c r="T425" s="67"/>
      <c r="U425" s="67"/>
      <c r="V425" s="67"/>
      <c r="W425" s="1"/>
      <c r="X425" s="1"/>
      <c r="Y425" s="67"/>
      <c r="Z425" s="67"/>
      <c r="AA425" s="67"/>
      <c r="AB425" s="67"/>
    </row>
    <row r="426" spans="1:28" ht="15.75" customHeight="1">
      <c r="A426" s="102"/>
      <c r="B426" s="78"/>
      <c r="C426" s="78"/>
      <c r="D426" s="59"/>
      <c r="F426" s="111"/>
      <c r="G426" s="111"/>
      <c r="H426" s="111"/>
      <c r="I426" s="111"/>
      <c r="J426" s="111"/>
      <c r="K426" s="111"/>
      <c r="L426" s="111"/>
      <c r="M426" s="111"/>
      <c r="N426" s="67"/>
      <c r="O426" s="67"/>
      <c r="P426" s="67"/>
      <c r="Q426" s="67"/>
      <c r="R426" s="67"/>
      <c r="S426" s="67"/>
      <c r="T426" s="67"/>
      <c r="U426" s="67"/>
      <c r="V426" s="67"/>
      <c r="W426" s="1"/>
      <c r="X426" s="1"/>
      <c r="Y426" s="67"/>
      <c r="Z426" s="67"/>
      <c r="AA426" s="67"/>
      <c r="AB426" s="67"/>
    </row>
    <row r="427" spans="1:28" ht="15.75" customHeight="1">
      <c r="A427" s="102"/>
      <c r="B427" s="78"/>
      <c r="C427" s="78"/>
      <c r="D427" s="59"/>
      <c r="F427" s="111"/>
      <c r="G427" s="111"/>
      <c r="H427" s="111"/>
      <c r="I427" s="111"/>
      <c r="J427" s="111"/>
      <c r="K427" s="111"/>
      <c r="L427" s="111"/>
      <c r="M427" s="111"/>
      <c r="N427" s="67"/>
      <c r="O427" s="67"/>
      <c r="P427" s="67"/>
      <c r="Q427" s="67"/>
      <c r="R427" s="67"/>
      <c r="S427" s="67"/>
      <c r="T427" s="67"/>
      <c r="U427" s="67"/>
      <c r="V427" s="67"/>
      <c r="W427" s="1"/>
      <c r="X427" s="1"/>
      <c r="Y427" s="67"/>
      <c r="Z427" s="67"/>
      <c r="AA427" s="67"/>
      <c r="AB427" s="67"/>
    </row>
    <row r="428" spans="1:28" ht="15.75" customHeight="1">
      <c r="A428" s="102"/>
      <c r="B428" s="78"/>
      <c r="C428" s="78"/>
      <c r="D428" s="59"/>
      <c r="F428" s="111"/>
      <c r="G428" s="111"/>
      <c r="H428" s="111"/>
      <c r="I428" s="111"/>
      <c r="J428" s="111"/>
      <c r="K428" s="111"/>
      <c r="L428" s="111"/>
      <c r="M428" s="111"/>
      <c r="N428" s="67"/>
      <c r="O428" s="67"/>
      <c r="P428" s="67"/>
      <c r="Q428" s="67"/>
      <c r="R428" s="67"/>
      <c r="S428" s="67"/>
      <c r="T428" s="67"/>
      <c r="U428" s="67"/>
      <c r="V428" s="67"/>
      <c r="W428" s="1"/>
      <c r="X428" s="1"/>
      <c r="Y428" s="67"/>
      <c r="Z428" s="67"/>
      <c r="AA428" s="67"/>
      <c r="AB428" s="67"/>
    </row>
    <row r="429" spans="1:28" ht="15.75" customHeight="1">
      <c r="A429" s="102"/>
      <c r="B429" s="78"/>
      <c r="C429" s="78"/>
      <c r="D429" s="59"/>
      <c r="F429" s="111"/>
      <c r="G429" s="111"/>
      <c r="H429" s="111"/>
      <c r="I429" s="111"/>
      <c r="J429" s="111"/>
      <c r="K429" s="111"/>
      <c r="L429" s="111"/>
      <c r="M429" s="111"/>
      <c r="N429" s="67"/>
      <c r="O429" s="67"/>
      <c r="P429" s="67"/>
      <c r="Q429" s="67"/>
      <c r="R429" s="67"/>
      <c r="S429" s="67"/>
      <c r="T429" s="67"/>
      <c r="U429" s="67"/>
      <c r="V429" s="67"/>
      <c r="W429" s="1"/>
      <c r="X429" s="1"/>
      <c r="Y429" s="67"/>
      <c r="Z429" s="67"/>
      <c r="AA429" s="67"/>
      <c r="AB429" s="67"/>
    </row>
    <row r="430" spans="1:28" ht="15.75" customHeight="1">
      <c r="A430" s="102"/>
      <c r="B430" s="78"/>
      <c r="C430" s="78"/>
      <c r="D430" s="59"/>
      <c r="F430" s="111"/>
      <c r="G430" s="111"/>
      <c r="H430" s="111"/>
      <c r="I430" s="111"/>
      <c r="J430" s="111"/>
      <c r="K430" s="111"/>
      <c r="L430" s="111"/>
      <c r="M430" s="111"/>
      <c r="N430" s="67"/>
      <c r="O430" s="67"/>
      <c r="P430" s="67"/>
      <c r="Q430" s="67"/>
      <c r="R430" s="67"/>
      <c r="S430" s="67"/>
      <c r="T430" s="67"/>
      <c r="U430" s="67"/>
      <c r="V430" s="67"/>
      <c r="W430" s="1"/>
      <c r="X430" s="1"/>
      <c r="Y430" s="67"/>
      <c r="Z430" s="67"/>
      <c r="AA430" s="67"/>
      <c r="AB430" s="67"/>
    </row>
    <row r="431" spans="1:28" ht="15.75" customHeight="1">
      <c r="A431" s="102"/>
      <c r="B431" s="78"/>
      <c r="C431" s="78"/>
      <c r="D431" s="59"/>
      <c r="F431" s="111"/>
      <c r="G431" s="111"/>
      <c r="H431" s="111"/>
      <c r="I431" s="111"/>
      <c r="J431" s="111"/>
      <c r="K431" s="111"/>
      <c r="L431" s="111"/>
      <c r="M431" s="111"/>
      <c r="N431" s="67"/>
      <c r="O431" s="67"/>
      <c r="P431" s="67"/>
      <c r="Q431" s="67"/>
      <c r="R431" s="67"/>
      <c r="S431" s="67"/>
      <c r="T431" s="67"/>
      <c r="U431" s="67"/>
      <c r="V431" s="67"/>
      <c r="W431" s="1"/>
      <c r="X431" s="1"/>
      <c r="Y431" s="67"/>
      <c r="Z431" s="67"/>
      <c r="AA431" s="67"/>
      <c r="AB431" s="67"/>
    </row>
    <row r="432" spans="1:28" ht="15.75" customHeight="1">
      <c r="A432" s="102"/>
      <c r="B432" s="78"/>
      <c r="C432" s="78"/>
      <c r="D432" s="59"/>
      <c r="F432" s="111"/>
      <c r="G432" s="111"/>
      <c r="H432" s="111"/>
      <c r="I432" s="111"/>
      <c r="J432" s="111"/>
      <c r="K432" s="111"/>
      <c r="L432" s="111"/>
      <c r="M432" s="111"/>
      <c r="N432" s="67"/>
      <c r="O432" s="67"/>
      <c r="P432" s="67"/>
      <c r="Q432" s="67"/>
      <c r="R432" s="67"/>
      <c r="S432" s="67"/>
      <c r="T432" s="67"/>
      <c r="U432" s="67"/>
      <c r="V432" s="67"/>
      <c r="W432" s="1"/>
      <c r="X432" s="1"/>
      <c r="Y432" s="67"/>
      <c r="Z432" s="67"/>
      <c r="AA432" s="67"/>
      <c r="AB432" s="67"/>
    </row>
    <row r="433" spans="1:28" ht="15.75" customHeight="1">
      <c r="A433" s="102"/>
      <c r="B433" s="78"/>
      <c r="C433" s="78"/>
      <c r="D433" s="59"/>
      <c r="F433" s="111"/>
      <c r="G433" s="111"/>
      <c r="H433" s="111"/>
      <c r="I433" s="111"/>
      <c r="J433" s="111"/>
      <c r="K433" s="111"/>
      <c r="L433" s="111"/>
      <c r="M433" s="111"/>
      <c r="N433" s="67"/>
      <c r="O433" s="67"/>
      <c r="P433" s="67"/>
      <c r="Q433" s="67"/>
      <c r="R433" s="67"/>
      <c r="S433" s="67"/>
      <c r="T433" s="67"/>
      <c r="U433" s="67"/>
      <c r="V433" s="67"/>
      <c r="W433" s="1"/>
      <c r="X433" s="1"/>
      <c r="Y433" s="67"/>
      <c r="Z433" s="67"/>
      <c r="AA433" s="67"/>
      <c r="AB433" s="67"/>
    </row>
    <row r="434" spans="1:28" ht="15.75" customHeight="1">
      <c r="A434" s="102"/>
      <c r="B434" s="78"/>
      <c r="C434" s="78"/>
      <c r="D434" s="59"/>
      <c r="F434" s="111"/>
      <c r="G434" s="111"/>
      <c r="H434" s="111"/>
      <c r="I434" s="111"/>
      <c r="J434" s="111"/>
      <c r="K434" s="111"/>
      <c r="L434" s="111"/>
      <c r="M434" s="111"/>
      <c r="N434" s="67"/>
      <c r="O434" s="67"/>
      <c r="P434" s="67"/>
      <c r="Q434" s="67"/>
      <c r="R434" s="67"/>
      <c r="S434" s="67"/>
      <c r="T434" s="67"/>
      <c r="U434" s="67"/>
      <c r="V434" s="67"/>
      <c r="W434" s="1"/>
      <c r="X434" s="1"/>
      <c r="Y434" s="67"/>
      <c r="Z434" s="67"/>
      <c r="AA434" s="67"/>
      <c r="AB434" s="67"/>
    </row>
    <row r="435" spans="1:28" ht="15.75" customHeight="1">
      <c r="A435" s="102"/>
      <c r="B435" s="78"/>
      <c r="C435" s="78"/>
      <c r="D435" s="59"/>
      <c r="F435" s="111"/>
      <c r="G435" s="67"/>
      <c r="H435" s="67"/>
      <c r="I435" s="67"/>
      <c r="J435" s="67"/>
      <c r="K435" s="67"/>
      <c r="L435" s="67"/>
      <c r="M435" s="67"/>
      <c r="N435" s="67"/>
      <c r="O435" s="67"/>
      <c r="P435" s="67"/>
      <c r="Q435" s="67"/>
      <c r="R435" s="67"/>
      <c r="S435" s="67"/>
      <c r="T435" s="67"/>
      <c r="U435" s="67"/>
      <c r="V435" s="67"/>
      <c r="W435" s="1"/>
      <c r="X435" s="1"/>
      <c r="Y435" s="67"/>
      <c r="Z435" s="67"/>
      <c r="AA435" s="67"/>
      <c r="AB435" s="67"/>
    </row>
    <row r="436" spans="1:28" ht="15.75" customHeight="1">
      <c r="A436" s="102"/>
      <c r="B436" s="78"/>
      <c r="C436" s="78"/>
      <c r="D436" s="59"/>
      <c r="F436" s="111"/>
      <c r="G436" s="67"/>
      <c r="H436" s="67"/>
      <c r="I436" s="67"/>
      <c r="J436" s="67"/>
      <c r="K436" s="67"/>
      <c r="L436" s="67"/>
      <c r="M436" s="67"/>
      <c r="N436" s="67"/>
      <c r="O436" s="67"/>
      <c r="P436" s="67"/>
      <c r="Q436" s="67"/>
      <c r="R436" s="67"/>
      <c r="S436" s="67"/>
      <c r="T436" s="67"/>
      <c r="U436" s="67"/>
      <c r="V436" s="67"/>
      <c r="W436" s="1"/>
      <c r="X436" s="1"/>
      <c r="Y436" s="67"/>
      <c r="Z436" s="67"/>
      <c r="AA436" s="67"/>
      <c r="AB436" s="67"/>
    </row>
    <row r="437" spans="1:28" ht="15.75" customHeight="1">
      <c r="A437" s="102"/>
      <c r="B437" s="78"/>
      <c r="C437" s="78"/>
      <c r="D437" s="59"/>
      <c r="F437" s="111"/>
      <c r="G437" s="67"/>
      <c r="H437" s="67"/>
      <c r="I437" s="67"/>
      <c r="J437" s="67"/>
      <c r="K437" s="67"/>
      <c r="L437" s="67"/>
      <c r="M437" s="67"/>
      <c r="N437" s="67"/>
      <c r="O437" s="67"/>
      <c r="P437" s="67"/>
      <c r="Q437" s="67"/>
      <c r="R437" s="67"/>
      <c r="S437" s="67"/>
      <c r="T437" s="67"/>
      <c r="U437" s="67"/>
      <c r="V437" s="67"/>
      <c r="W437" s="1"/>
      <c r="X437" s="1"/>
      <c r="Y437" s="67"/>
      <c r="Z437" s="67"/>
      <c r="AA437" s="67"/>
      <c r="AB437" s="67"/>
    </row>
    <row r="438" spans="1:28" ht="15.75" customHeight="1">
      <c r="A438" s="102"/>
      <c r="B438" s="78"/>
      <c r="C438" s="78"/>
      <c r="D438" s="59"/>
      <c r="F438" s="111"/>
      <c r="G438" s="67"/>
      <c r="H438" s="67"/>
      <c r="I438" s="67"/>
      <c r="J438" s="67"/>
      <c r="K438" s="67"/>
      <c r="L438" s="67"/>
      <c r="M438" s="67"/>
      <c r="N438" s="67"/>
      <c r="O438" s="67"/>
      <c r="P438" s="67"/>
      <c r="Q438" s="67"/>
      <c r="R438" s="67"/>
      <c r="S438" s="67"/>
      <c r="T438" s="67"/>
      <c r="U438" s="67"/>
      <c r="V438" s="67"/>
      <c r="W438" s="1"/>
      <c r="X438" s="1"/>
      <c r="Y438" s="67"/>
      <c r="Z438" s="67"/>
      <c r="AA438" s="67"/>
      <c r="AB438" s="67"/>
    </row>
    <row r="439" spans="1:28" ht="15.75" customHeight="1">
      <c r="A439" s="102"/>
      <c r="B439" s="78"/>
      <c r="C439" s="78"/>
      <c r="D439" s="59"/>
      <c r="F439" s="111"/>
      <c r="G439" s="67"/>
      <c r="H439" s="67"/>
      <c r="I439" s="67"/>
      <c r="J439" s="67"/>
      <c r="K439" s="67"/>
      <c r="L439" s="67"/>
      <c r="M439" s="67"/>
      <c r="N439" s="67"/>
      <c r="O439" s="67"/>
      <c r="P439" s="67"/>
      <c r="Q439" s="67"/>
      <c r="R439" s="67"/>
      <c r="S439" s="67"/>
      <c r="T439" s="67"/>
      <c r="U439" s="67"/>
      <c r="V439" s="67"/>
      <c r="W439" s="1"/>
      <c r="X439" s="1"/>
      <c r="Y439" s="67"/>
      <c r="Z439" s="67"/>
      <c r="AA439" s="67"/>
      <c r="AB439" s="67"/>
    </row>
    <row r="440" spans="1:28" ht="15.75" customHeight="1">
      <c r="A440" s="102"/>
      <c r="B440" s="78"/>
      <c r="C440" s="78"/>
      <c r="D440" s="59"/>
      <c r="F440" s="111"/>
      <c r="G440" s="67"/>
      <c r="H440" s="67"/>
      <c r="I440" s="67"/>
      <c r="J440" s="67"/>
      <c r="K440" s="67"/>
      <c r="L440" s="67"/>
      <c r="M440" s="67"/>
      <c r="N440" s="67"/>
      <c r="O440" s="67"/>
      <c r="P440" s="67"/>
      <c r="Q440" s="67"/>
      <c r="R440" s="67"/>
      <c r="S440" s="67"/>
      <c r="T440" s="67"/>
      <c r="U440" s="67"/>
      <c r="V440" s="67"/>
      <c r="W440" s="1"/>
      <c r="X440" s="1"/>
      <c r="Y440" s="67"/>
      <c r="Z440" s="67"/>
      <c r="AA440" s="67"/>
      <c r="AB440" s="67"/>
    </row>
    <row r="441" spans="1:28" ht="15.75" customHeight="1">
      <c r="A441" s="102"/>
      <c r="B441" s="78"/>
      <c r="C441" s="78"/>
      <c r="D441" s="59"/>
      <c r="F441" s="111"/>
      <c r="G441" s="67"/>
      <c r="H441" s="67"/>
      <c r="I441" s="67"/>
      <c r="J441" s="67"/>
      <c r="K441" s="67"/>
      <c r="L441" s="67"/>
      <c r="M441" s="67"/>
      <c r="N441" s="67"/>
      <c r="O441" s="67"/>
      <c r="P441" s="67"/>
      <c r="Q441" s="67"/>
      <c r="R441" s="67"/>
      <c r="S441" s="67"/>
      <c r="T441" s="67"/>
      <c r="U441" s="67"/>
      <c r="V441" s="67"/>
      <c r="W441" s="1"/>
      <c r="X441" s="1"/>
      <c r="Y441" s="67"/>
      <c r="Z441" s="67"/>
      <c r="AA441" s="67"/>
      <c r="AB441" s="67"/>
    </row>
    <row r="442" spans="1:28" ht="15.75" customHeight="1">
      <c r="A442" s="102"/>
      <c r="B442" s="78"/>
      <c r="C442" s="78"/>
      <c r="D442" s="59"/>
      <c r="F442" s="111"/>
      <c r="G442" s="67"/>
      <c r="H442" s="67"/>
      <c r="I442" s="67"/>
      <c r="J442" s="67"/>
      <c r="K442" s="67"/>
      <c r="L442" s="67"/>
      <c r="M442" s="67"/>
      <c r="N442" s="67"/>
      <c r="O442" s="67"/>
      <c r="P442" s="67"/>
      <c r="Q442" s="67"/>
      <c r="R442" s="67"/>
      <c r="S442" s="67"/>
      <c r="T442" s="67"/>
      <c r="U442" s="67"/>
      <c r="V442" s="67"/>
      <c r="W442" s="1"/>
      <c r="X442" s="1"/>
      <c r="Y442" s="67"/>
      <c r="Z442" s="67"/>
      <c r="AA442" s="67"/>
      <c r="AB442" s="67"/>
    </row>
    <row r="443" spans="1:28" ht="15.75" customHeight="1">
      <c r="A443" s="102"/>
      <c r="B443" s="78"/>
      <c r="C443" s="78"/>
      <c r="D443" s="59"/>
      <c r="F443" s="111"/>
      <c r="G443" s="67"/>
      <c r="H443" s="67"/>
      <c r="I443" s="67"/>
      <c r="J443" s="67"/>
      <c r="K443" s="67"/>
      <c r="L443" s="67"/>
      <c r="M443" s="67"/>
      <c r="N443" s="67"/>
      <c r="O443" s="67"/>
      <c r="P443" s="67"/>
      <c r="Q443" s="67"/>
      <c r="R443" s="67"/>
      <c r="S443" s="67"/>
      <c r="T443" s="67"/>
      <c r="U443" s="67"/>
      <c r="V443" s="67"/>
      <c r="W443" s="1"/>
      <c r="X443" s="1"/>
      <c r="Y443" s="67"/>
      <c r="Z443" s="67"/>
      <c r="AA443" s="67"/>
      <c r="AB443" s="67"/>
    </row>
    <row r="444" spans="1:28" ht="15.75" customHeight="1">
      <c r="A444" s="102"/>
      <c r="B444" s="78"/>
      <c r="C444" s="78"/>
      <c r="D444" s="59"/>
      <c r="F444" s="111"/>
      <c r="G444" s="67"/>
      <c r="H444" s="67"/>
      <c r="I444" s="67"/>
      <c r="J444" s="67"/>
      <c r="K444" s="67"/>
      <c r="L444" s="67"/>
      <c r="M444" s="67"/>
      <c r="N444" s="67"/>
      <c r="O444" s="67"/>
      <c r="P444" s="67"/>
      <c r="Q444" s="67"/>
      <c r="R444" s="67"/>
      <c r="S444" s="67"/>
      <c r="T444" s="67"/>
      <c r="U444" s="67"/>
      <c r="V444" s="67"/>
      <c r="W444" s="1"/>
      <c r="X444" s="1"/>
      <c r="Y444" s="67"/>
      <c r="Z444" s="67"/>
      <c r="AA444" s="67"/>
      <c r="AB444" s="67"/>
    </row>
    <row r="445" spans="1:28" ht="15.75" customHeight="1">
      <c r="A445" s="102"/>
      <c r="B445" s="78"/>
      <c r="C445" s="78"/>
      <c r="D445" s="59"/>
      <c r="F445" s="111"/>
      <c r="G445" s="67"/>
      <c r="H445" s="67"/>
      <c r="I445" s="67"/>
      <c r="J445" s="67"/>
      <c r="K445" s="67"/>
      <c r="L445" s="67"/>
      <c r="M445" s="67"/>
      <c r="N445" s="67"/>
      <c r="O445" s="67"/>
      <c r="P445" s="67"/>
      <c r="Q445" s="67"/>
      <c r="R445" s="67"/>
      <c r="S445" s="67"/>
      <c r="T445" s="67"/>
      <c r="U445" s="67"/>
      <c r="V445" s="67"/>
      <c r="W445" s="1"/>
      <c r="X445" s="1"/>
      <c r="Y445" s="67"/>
      <c r="Z445" s="67"/>
      <c r="AA445" s="67"/>
      <c r="AB445" s="67"/>
    </row>
    <row r="446" spans="1:28" ht="15.75" customHeight="1">
      <c r="A446" s="102"/>
      <c r="B446" s="78"/>
      <c r="C446" s="78"/>
      <c r="D446" s="59"/>
      <c r="F446" s="111"/>
      <c r="G446" s="67"/>
      <c r="H446" s="67"/>
      <c r="I446" s="67"/>
      <c r="J446" s="67"/>
      <c r="K446" s="67"/>
      <c r="L446" s="67"/>
      <c r="M446" s="67"/>
      <c r="N446" s="67"/>
      <c r="O446" s="67"/>
      <c r="P446" s="67"/>
      <c r="Q446" s="67"/>
      <c r="R446" s="67"/>
      <c r="S446" s="67"/>
      <c r="T446" s="67"/>
      <c r="U446" s="67"/>
      <c r="V446" s="67"/>
      <c r="W446" s="1"/>
      <c r="X446" s="1"/>
      <c r="Y446" s="67"/>
      <c r="Z446" s="67"/>
      <c r="AA446" s="67"/>
      <c r="AB446" s="67"/>
    </row>
    <row r="447" spans="1:28" ht="15.75" customHeight="1">
      <c r="A447" s="102"/>
      <c r="B447" s="78"/>
      <c r="C447" s="78"/>
      <c r="D447" s="59"/>
      <c r="F447" s="111"/>
      <c r="G447" s="67"/>
      <c r="H447" s="67"/>
      <c r="I447" s="67"/>
      <c r="J447" s="67"/>
      <c r="K447" s="67"/>
      <c r="L447" s="67"/>
      <c r="M447" s="67"/>
      <c r="N447" s="67"/>
      <c r="O447" s="67"/>
      <c r="P447" s="67"/>
      <c r="Q447" s="67"/>
      <c r="R447" s="67"/>
      <c r="S447" s="67"/>
      <c r="T447" s="67"/>
      <c r="U447" s="67"/>
      <c r="V447" s="67"/>
      <c r="W447" s="1"/>
      <c r="X447" s="1"/>
      <c r="Y447" s="67"/>
      <c r="Z447" s="67"/>
      <c r="AA447" s="67"/>
      <c r="AB447" s="67"/>
    </row>
    <row r="448" spans="1:28" ht="15.75" customHeight="1">
      <c r="A448" s="102"/>
      <c r="B448" s="78"/>
      <c r="C448" s="78"/>
      <c r="D448" s="59"/>
      <c r="F448" s="111"/>
      <c r="G448" s="67"/>
      <c r="H448" s="67"/>
      <c r="I448" s="67"/>
      <c r="J448" s="67"/>
      <c r="K448" s="67"/>
      <c r="L448" s="67"/>
      <c r="M448" s="67"/>
      <c r="N448" s="67"/>
      <c r="O448" s="67"/>
      <c r="P448" s="67"/>
      <c r="Q448" s="67"/>
      <c r="R448" s="67"/>
      <c r="S448" s="67"/>
      <c r="T448" s="67"/>
      <c r="U448" s="67"/>
      <c r="V448" s="67"/>
      <c r="W448" s="1"/>
      <c r="X448" s="1"/>
      <c r="Y448" s="67"/>
      <c r="Z448" s="67"/>
      <c r="AA448" s="67"/>
      <c r="AB448" s="67"/>
    </row>
    <row r="449" spans="1:28" ht="15.75" customHeight="1">
      <c r="A449" s="102"/>
      <c r="B449" s="78"/>
      <c r="C449" s="78"/>
      <c r="D449" s="59"/>
      <c r="F449" s="111"/>
      <c r="G449" s="67"/>
      <c r="H449" s="67"/>
      <c r="I449" s="67"/>
      <c r="J449" s="67"/>
      <c r="K449" s="67"/>
      <c r="L449" s="67"/>
      <c r="M449" s="67"/>
      <c r="N449" s="67"/>
      <c r="O449" s="67"/>
      <c r="P449" s="67"/>
      <c r="Q449" s="67"/>
      <c r="R449" s="67"/>
      <c r="S449" s="67"/>
      <c r="T449" s="67"/>
      <c r="U449" s="67"/>
      <c r="V449" s="67"/>
      <c r="W449" s="1"/>
      <c r="X449" s="1"/>
      <c r="Y449" s="67"/>
      <c r="Z449" s="67"/>
      <c r="AA449" s="67"/>
      <c r="AB449" s="67"/>
    </row>
    <row r="450" spans="1:28" ht="15.75" customHeight="1">
      <c r="A450" s="102"/>
      <c r="B450" s="78"/>
      <c r="C450" s="78"/>
      <c r="D450" s="59"/>
      <c r="F450" s="111"/>
      <c r="G450" s="67"/>
      <c r="H450" s="67"/>
      <c r="I450" s="67"/>
      <c r="J450" s="67"/>
      <c r="K450" s="67"/>
      <c r="L450" s="67"/>
      <c r="M450" s="67"/>
      <c r="N450" s="67"/>
      <c r="O450" s="67"/>
      <c r="P450" s="67"/>
      <c r="Q450" s="67"/>
      <c r="R450" s="67"/>
      <c r="S450" s="67"/>
      <c r="T450" s="67"/>
      <c r="U450" s="67"/>
      <c r="V450" s="67"/>
      <c r="W450" s="1"/>
      <c r="X450" s="1"/>
      <c r="Y450" s="67"/>
      <c r="Z450" s="67"/>
      <c r="AA450" s="67"/>
      <c r="AB450" s="67"/>
    </row>
    <row r="451" spans="1:28" ht="15.75" customHeight="1">
      <c r="A451" s="102"/>
      <c r="B451" s="78"/>
      <c r="C451" s="78"/>
      <c r="D451" s="59"/>
      <c r="F451" s="111"/>
      <c r="G451" s="67"/>
      <c r="H451" s="67"/>
      <c r="I451" s="67"/>
      <c r="J451" s="67"/>
      <c r="K451" s="67"/>
      <c r="L451" s="67"/>
      <c r="M451" s="67"/>
      <c r="N451" s="67"/>
      <c r="O451" s="67"/>
      <c r="P451" s="67"/>
      <c r="Q451" s="67"/>
      <c r="R451" s="67"/>
      <c r="S451" s="67"/>
      <c r="T451" s="67"/>
      <c r="U451" s="67"/>
      <c r="V451" s="67"/>
      <c r="W451" s="1"/>
      <c r="X451" s="1"/>
      <c r="Y451" s="67"/>
      <c r="Z451" s="67"/>
      <c r="AA451" s="67"/>
      <c r="AB451" s="67"/>
    </row>
    <row r="452" spans="1:28" ht="15.75" customHeight="1">
      <c r="A452" s="102"/>
      <c r="B452" s="78"/>
      <c r="C452" s="78"/>
      <c r="D452" s="59"/>
      <c r="F452" s="111"/>
      <c r="G452" s="67"/>
      <c r="H452" s="67"/>
      <c r="I452" s="67"/>
      <c r="J452" s="67"/>
      <c r="K452" s="67"/>
      <c r="L452" s="67"/>
      <c r="M452" s="67"/>
      <c r="N452" s="67"/>
      <c r="O452" s="67"/>
      <c r="P452" s="67"/>
      <c r="Q452" s="67"/>
      <c r="R452" s="67"/>
      <c r="S452" s="67"/>
      <c r="T452" s="67"/>
      <c r="U452" s="67"/>
      <c r="V452" s="67"/>
      <c r="W452" s="1"/>
      <c r="X452" s="1"/>
      <c r="Y452" s="67"/>
      <c r="Z452" s="67"/>
      <c r="AA452" s="67"/>
      <c r="AB452" s="67"/>
    </row>
    <row r="453" spans="1:28" ht="15.75" customHeight="1">
      <c r="A453" s="102"/>
      <c r="B453" s="78"/>
      <c r="C453" s="78"/>
      <c r="D453" s="59"/>
      <c r="F453" s="111"/>
      <c r="G453" s="67"/>
      <c r="H453" s="67"/>
      <c r="I453" s="67"/>
      <c r="J453" s="67"/>
      <c r="K453" s="67"/>
      <c r="L453" s="67"/>
      <c r="M453" s="67"/>
      <c r="N453" s="67"/>
      <c r="O453" s="67"/>
      <c r="P453" s="67"/>
      <c r="Q453" s="67"/>
      <c r="R453" s="67"/>
      <c r="S453" s="67"/>
      <c r="T453" s="67"/>
      <c r="U453" s="67"/>
      <c r="V453" s="67"/>
      <c r="W453" s="1"/>
      <c r="X453" s="1"/>
      <c r="Y453" s="67"/>
      <c r="Z453" s="67"/>
      <c r="AA453" s="67"/>
      <c r="AB453" s="67"/>
    </row>
    <row r="454" spans="1:28" ht="15.75" customHeight="1">
      <c r="A454" s="102"/>
      <c r="B454" s="78"/>
      <c r="C454" s="78"/>
      <c r="D454" s="59"/>
      <c r="F454" s="111"/>
      <c r="G454" s="67"/>
      <c r="H454" s="67"/>
      <c r="I454" s="67"/>
      <c r="J454" s="67"/>
      <c r="K454" s="67"/>
      <c r="L454" s="67"/>
      <c r="M454" s="67"/>
      <c r="N454" s="67"/>
      <c r="O454" s="67"/>
      <c r="P454" s="67"/>
      <c r="Q454" s="67"/>
      <c r="R454" s="67"/>
      <c r="S454" s="67"/>
      <c r="T454" s="67"/>
      <c r="U454" s="67"/>
      <c r="V454" s="67"/>
      <c r="W454" s="1"/>
      <c r="X454" s="1"/>
      <c r="Y454" s="67"/>
      <c r="Z454" s="67"/>
      <c r="AA454" s="67"/>
      <c r="AB454" s="67"/>
    </row>
    <row r="455" spans="1:28" ht="15.75" customHeight="1">
      <c r="A455" s="102"/>
      <c r="B455" s="78"/>
      <c r="C455" s="78"/>
      <c r="D455" s="59"/>
      <c r="F455" s="111"/>
      <c r="G455" s="67"/>
      <c r="H455" s="67"/>
      <c r="I455" s="67"/>
      <c r="J455" s="67"/>
      <c r="K455" s="67"/>
      <c r="L455" s="67"/>
      <c r="M455" s="67"/>
      <c r="N455" s="67"/>
      <c r="O455" s="67"/>
      <c r="P455" s="67"/>
      <c r="Q455" s="67"/>
      <c r="R455" s="67"/>
      <c r="S455" s="67"/>
      <c r="T455" s="67"/>
      <c r="U455" s="67"/>
      <c r="V455" s="67"/>
      <c r="W455" s="1"/>
      <c r="X455" s="1"/>
      <c r="Y455" s="67"/>
      <c r="Z455" s="67"/>
      <c r="AA455" s="67"/>
      <c r="AB455" s="67"/>
    </row>
    <row r="456" spans="1:28" ht="15.75" customHeight="1">
      <c r="A456" s="102"/>
      <c r="B456" s="78"/>
      <c r="C456" s="78"/>
      <c r="D456" s="59"/>
      <c r="F456" s="111"/>
      <c r="G456" s="67"/>
      <c r="H456" s="67"/>
      <c r="I456" s="67"/>
      <c r="J456" s="67"/>
      <c r="K456" s="67"/>
      <c r="L456" s="67"/>
      <c r="M456" s="67"/>
      <c r="N456" s="67"/>
      <c r="O456" s="67"/>
      <c r="P456" s="67"/>
      <c r="Q456" s="67"/>
      <c r="R456" s="67"/>
      <c r="S456" s="67"/>
      <c r="T456" s="67"/>
      <c r="U456" s="67"/>
      <c r="V456" s="67"/>
      <c r="W456" s="1"/>
      <c r="X456" s="1"/>
      <c r="Y456" s="67"/>
      <c r="Z456" s="67"/>
      <c r="AA456" s="67"/>
      <c r="AB456" s="67"/>
    </row>
    <row r="457" spans="1:28" ht="15.75" customHeight="1">
      <c r="A457" s="102"/>
      <c r="B457" s="78"/>
      <c r="C457" s="78"/>
      <c r="D457" s="59"/>
      <c r="F457" s="111"/>
      <c r="G457" s="67"/>
      <c r="H457" s="67"/>
      <c r="I457" s="67"/>
      <c r="J457" s="67"/>
      <c r="K457" s="67"/>
      <c r="L457" s="67"/>
      <c r="M457" s="67"/>
      <c r="N457" s="67"/>
      <c r="O457" s="67"/>
      <c r="P457" s="67"/>
      <c r="Q457" s="67"/>
      <c r="R457" s="67"/>
      <c r="S457" s="67"/>
      <c r="T457" s="67"/>
      <c r="U457" s="67"/>
      <c r="V457" s="67"/>
      <c r="W457" s="1"/>
      <c r="X457" s="1"/>
      <c r="Y457" s="67"/>
      <c r="Z457" s="67"/>
      <c r="AA457" s="67"/>
      <c r="AB457" s="67"/>
    </row>
    <row r="458" spans="1:28" ht="15.75" customHeight="1">
      <c r="A458" s="102"/>
      <c r="B458" s="78"/>
      <c r="C458" s="78"/>
      <c r="D458" s="59"/>
      <c r="F458" s="111"/>
      <c r="G458" s="67"/>
      <c r="H458" s="67"/>
      <c r="I458" s="67"/>
      <c r="J458" s="67"/>
      <c r="K458" s="67"/>
      <c r="L458" s="67"/>
      <c r="M458" s="67"/>
      <c r="N458" s="67"/>
      <c r="O458" s="67"/>
      <c r="P458" s="67"/>
      <c r="Q458" s="67"/>
      <c r="R458" s="67"/>
      <c r="S458" s="67"/>
      <c r="T458" s="67"/>
      <c r="U458" s="67"/>
      <c r="V458" s="67"/>
      <c r="W458" s="1"/>
      <c r="X458" s="1"/>
      <c r="Y458" s="67"/>
      <c r="Z458" s="67"/>
      <c r="AA458" s="67"/>
      <c r="AB458" s="67"/>
    </row>
    <row r="459" spans="1:28" ht="15.75" customHeight="1">
      <c r="A459" s="102"/>
      <c r="B459" s="78"/>
      <c r="C459" s="78"/>
      <c r="D459" s="59"/>
      <c r="F459" s="111"/>
      <c r="G459" s="67"/>
      <c r="H459" s="67"/>
      <c r="I459" s="67"/>
      <c r="J459" s="67"/>
      <c r="K459" s="67"/>
      <c r="L459" s="67"/>
      <c r="M459" s="67"/>
      <c r="N459" s="67"/>
      <c r="O459" s="67"/>
      <c r="P459" s="67"/>
      <c r="Q459" s="67"/>
      <c r="R459" s="67"/>
      <c r="S459" s="67"/>
      <c r="T459" s="67"/>
      <c r="U459" s="67"/>
      <c r="V459" s="67"/>
      <c r="W459" s="1"/>
      <c r="X459" s="1"/>
      <c r="Y459" s="67"/>
      <c r="Z459" s="67"/>
      <c r="AA459" s="67"/>
      <c r="AB459" s="67"/>
    </row>
    <row r="460" spans="1:28" ht="15.75" customHeight="1">
      <c r="A460" s="102"/>
      <c r="B460" s="78"/>
      <c r="C460" s="78"/>
      <c r="D460" s="59"/>
      <c r="F460" s="111"/>
      <c r="G460" s="67"/>
      <c r="H460" s="67"/>
      <c r="I460" s="67"/>
      <c r="J460" s="67"/>
      <c r="K460" s="67"/>
      <c r="L460" s="67"/>
      <c r="M460" s="67"/>
      <c r="N460" s="67"/>
      <c r="O460" s="67"/>
      <c r="P460" s="67"/>
      <c r="Q460" s="67"/>
      <c r="R460" s="67"/>
      <c r="S460" s="67"/>
      <c r="T460" s="67"/>
      <c r="U460" s="67"/>
      <c r="V460" s="67"/>
      <c r="W460" s="1"/>
      <c r="X460" s="1"/>
      <c r="Y460" s="67"/>
      <c r="Z460" s="67"/>
      <c r="AA460" s="67"/>
      <c r="AB460" s="67"/>
    </row>
    <row r="461" spans="1:28" ht="15.75" customHeight="1"/>
    <row r="462" spans="1:28" ht="15.75" customHeight="1"/>
    <row r="463" spans="1:28" ht="15.75" customHeight="1"/>
    <row r="464" spans="1:28"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autoFilter ref="A13:X235" xr:uid="{00000000-0009-0000-0000-000003000000}"/>
  <mergeCells count="28">
    <mergeCell ref="A11:C11"/>
    <mergeCell ref="AA1:AB1"/>
    <mergeCell ref="F2:K2"/>
    <mergeCell ref="F3:J3"/>
    <mergeCell ref="G244:I244"/>
    <mergeCell ref="C3:D3"/>
    <mergeCell ref="A3:B3"/>
    <mergeCell ref="G245:I245"/>
    <mergeCell ref="G246:I246"/>
    <mergeCell ref="G254:I254"/>
    <mergeCell ref="F4:J4"/>
    <mergeCell ref="F5:J5"/>
    <mergeCell ref="F6:J6"/>
    <mergeCell ref="F8:V8"/>
    <mergeCell ref="F12:Y12"/>
    <mergeCell ref="G260:I260"/>
    <mergeCell ref="G247:I247"/>
    <mergeCell ref="G248:I248"/>
    <mergeCell ref="G249:I249"/>
    <mergeCell ref="G250:I250"/>
    <mergeCell ref="G251:I251"/>
    <mergeCell ref="G252:I252"/>
    <mergeCell ref="G253:I253"/>
    <mergeCell ref="G255:I255"/>
    <mergeCell ref="G256:I256"/>
    <mergeCell ref="G257:I257"/>
    <mergeCell ref="G258:I258"/>
    <mergeCell ref="G259:I259"/>
  </mergeCells>
  <hyperlinks>
    <hyperlink ref="AA6" location="Content and Reporting!A1" display="Content and Reporting" xr:uid="{00000000-0004-0000-0300-000000000000}"/>
  </hyperlink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K1000"/>
  <sheetViews>
    <sheetView workbookViewId="0">
      <pane ySplit="9" topLeftCell="A10" activePane="bottomLeft" state="frozen"/>
      <selection pane="bottomLeft" activeCell="E10" sqref="E10:E18"/>
    </sheetView>
  </sheetViews>
  <sheetFormatPr baseColWidth="10" defaultColWidth="10.140625" defaultRowHeight="15" customHeight="1"/>
  <cols>
    <col min="1" max="2" width="25.5703125" customWidth="1"/>
    <col min="3" max="3" width="20.140625" customWidth="1"/>
    <col min="4" max="4" width="9.28515625" customWidth="1"/>
    <col min="5" max="5" width="6.7109375" customWidth="1"/>
    <col min="6" max="20" width="4.28515625" customWidth="1"/>
    <col min="21" max="21" width="4" customWidth="1"/>
    <col min="22" max="23" width="4.42578125" customWidth="1"/>
    <col min="24" max="37" width="14.42578125" customWidth="1"/>
  </cols>
  <sheetData>
    <row r="1" spans="1:37" ht="34">
      <c r="A1" s="113" t="s">
        <v>54</v>
      </c>
      <c r="B1" s="114" t="s">
        <v>59</v>
      </c>
      <c r="C1" s="115"/>
      <c r="D1" s="116"/>
      <c r="E1" s="115"/>
      <c r="F1" s="115"/>
      <c r="G1" s="115"/>
      <c r="H1" s="115"/>
      <c r="I1" s="115"/>
      <c r="J1" s="115"/>
      <c r="K1" s="115"/>
      <c r="L1" s="115"/>
      <c r="M1" s="115"/>
      <c r="N1" s="115"/>
      <c r="O1" s="115"/>
      <c r="P1" s="115"/>
      <c r="Q1" s="117"/>
      <c r="R1" s="117"/>
      <c r="S1" s="117"/>
      <c r="U1" s="67"/>
      <c r="V1" s="67"/>
      <c r="W1" s="67"/>
    </row>
    <row r="2" spans="1:37" ht="20">
      <c r="A2" s="118" t="s">
        <v>449</v>
      </c>
      <c r="B2" s="119"/>
      <c r="C2" s="69">
        <v>1</v>
      </c>
      <c r="D2" s="69">
        <v>2</v>
      </c>
      <c r="E2" s="69">
        <v>3</v>
      </c>
      <c r="F2" s="69">
        <v>4</v>
      </c>
      <c r="G2" s="69">
        <v>5</v>
      </c>
      <c r="H2" s="69">
        <v>6</v>
      </c>
      <c r="I2" s="69">
        <v>7</v>
      </c>
      <c r="J2" s="69">
        <v>8</v>
      </c>
      <c r="K2" s="69">
        <v>9</v>
      </c>
      <c r="L2" s="69">
        <v>10</v>
      </c>
      <c r="M2" s="69">
        <v>11</v>
      </c>
      <c r="N2" s="69">
        <v>12</v>
      </c>
      <c r="O2" s="69">
        <v>13</v>
      </c>
      <c r="P2" s="69">
        <v>14</v>
      </c>
      <c r="Q2" s="69">
        <v>15</v>
      </c>
      <c r="R2" s="69">
        <v>16</v>
      </c>
      <c r="S2" s="69">
        <v>17</v>
      </c>
    </row>
    <row r="3" spans="1:37" ht="24.75" customHeight="1">
      <c r="A3" s="120" t="s">
        <v>450</v>
      </c>
      <c r="B3" s="121">
        <v>16</v>
      </c>
      <c r="C3" s="122" t="s">
        <v>451</v>
      </c>
      <c r="D3" s="123" t="s">
        <v>451</v>
      </c>
      <c r="E3" s="122" t="s">
        <v>451</v>
      </c>
      <c r="F3" s="122" t="s">
        <v>451</v>
      </c>
      <c r="G3" s="122" t="s">
        <v>451</v>
      </c>
      <c r="H3" s="122" t="s">
        <v>451</v>
      </c>
      <c r="I3" s="122" t="s">
        <v>451</v>
      </c>
      <c r="J3" s="122" t="s">
        <v>451</v>
      </c>
      <c r="K3" s="122" t="s">
        <v>451</v>
      </c>
      <c r="L3" s="122" t="s">
        <v>451</v>
      </c>
      <c r="M3" s="122" t="s">
        <v>451</v>
      </c>
      <c r="N3" s="122" t="s">
        <v>451</v>
      </c>
      <c r="O3" s="122" t="s">
        <v>451</v>
      </c>
      <c r="P3" s="124"/>
      <c r="Q3" s="122" t="s">
        <v>451</v>
      </c>
      <c r="R3" s="122" t="s">
        <v>451</v>
      </c>
      <c r="S3" s="122" t="s">
        <v>451</v>
      </c>
    </row>
    <row r="4" spans="1:37" ht="28">
      <c r="A4" s="125" t="s">
        <v>452</v>
      </c>
      <c r="B4" s="126">
        <f>COUNTIF(C4:S4,"Y")</f>
        <v>0</v>
      </c>
      <c r="C4" s="127" t="str">
        <f>IF('WELL | SDGs Alignment'!F10="Y","Y","-")</f>
        <v>-</v>
      </c>
      <c r="D4" s="127" t="str">
        <f>IF('WELL | SDGs Alignment'!G10="Y","Y","-")</f>
        <v>-</v>
      </c>
      <c r="E4" s="127" t="str">
        <f>IF('WELL | SDGs Alignment'!H10="Y","Y","-")</f>
        <v>-</v>
      </c>
      <c r="F4" s="127" t="str">
        <f>IF('WELL | SDGs Alignment'!I10="Y","Y","-")</f>
        <v>-</v>
      </c>
      <c r="G4" s="127" t="str">
        <f>IF('WELL | SDGs Alignment'!J10="Y","Y","-")</f>
        <v>-</v>
      </c>
      <c r="H4" s="127" t="str">
        <f>IF('WELL | SDGs Alignment'!K10="Y","Y","-")</f>
        <v>-</v>
      </c>
      <c r="I4" s="127" t="str">
        <f>IF('WELL | SDGs Alignment'!L10="Y","Y","-")</f>
        <v>-</v>
      </c>
      <c r="J4" s="127" t="str">
        <f>IF('WELL | SDGs Alignment'!M10="Y","Y","-")</f>
        <v>-</v>
      </c>
      <c r="K4" s="127" t="str">
        <f>IF('WELL | SDGs Alignment'!N10="Y","Y","-")</f>
        <v>-</v>
      </c>
      <c r="L4" s="127" t="str">
        <f>IF('WELL | SDGs Alignment'!O10="Y","Y","-")</f>
        <v>-</v>
      </c>
      <c r="M4" s="127" t="str">
        <f>IF('WELL | SDGs Alignment'!P10="Y","Y","-")</f>
        <v>-</v>
      </c>
      <c r="N4" s="127" t="str">
        <f>IF('WELL | SDGs Alignment'!Q10="Y","Y","-")</f>
        <v>-</v>
      </c>
      <c r="O4" s="127" t="str">
        <f>IF('WELL | SDGs Alignment'!R10="Y","Y","-")</f>
        <v>-</v>
      </c>
      <c r="P4" s="124"/>
      <c r="Q4" s="127" t="str">
        <f>IF('WELL | SDGs Alignment'!T10="Y","Y","-")</f>
        <v>-</v>
      </c>
      <c r="R4" s="127" t="str">
        <f>IF('WELL | SDGs Alignment'!U10="Y","Y","-")</f>
        <v>-</v>
      </c>
      <c r="S4" s="127" t="str">
        <f>IF('WELL | SDGs Alignment'!V10="Y","Y","-")</f>
        <v>-</v>
      </c>
      <c r="V4" s="67"/>
      <c r="W4" s="67"/>
    </row>
    <row r="5" spans="1:37" ht="28">
      <c r="A5" s="125" t="s">
        <v>453</v>
      </c>
      <c r="B5" s="126">
        <f>COUNTIF(C5:S5,"M")</f>
        <v>0</v>
      </c>
      <c r="C5" s="127" t="str">
        <f>IF('WELL | SDGs Alignment'!F10="M","M","-")</f>
        <v>-</v>
      </c>
      <c r="D5" s="127" t="str">
        <f>IF('WELL | SDGs Alignment'!G10="M","M","-")</f>
        <v>-</v>
      </c>
      <c r="E5" s="127" t="str">
        <f>IF('WELL | SDGs Alignment'!H10="M","M","-")</f>
        <v>-</v>
      </c>
      <c r="F5" s="127" t="str">
        <f>IF('WELL | SDGs Alignment'!I10="M","M","-")</f>
        <v>-</v>
      </c>
      <c r="G5" s="127" t="str">
        <f>IF('WELL | SDGs Alignment'!J10="M","M","-")</f>
        <v>-</v>
      </c>
      <c r="H5" s="127" t="str">
        <f>IF('WELL | SDGs Alignment'!K10="M","M","-")</f>
        <v>-</v>
      </c>
      <c r="I5" s="127" t="str">
        <f>IF('WELL | SDGs Alignment'!L10="M","M","-")</f>
        <v>-</v>
      </c>
      <c r="J5" s="127" t="str">
        <f>IF('WELL | SDGs Alignment'!M10="M","M","-")</f>
        <v>-</v>
      </c>
      <c r="K5" s="127" t="str">
        <f>IF('WELL | SDGs Alignment'!N10="M","M","-")</f>
        <v>-</v>
      </c>
      <c r="L5" s="127" t="str">
        <f>IF('WELL | SDGs Alignment'!O10="M","M","-")</f>
        <v>-</v>
      </c>
      <c r="M5" s="127" t="str">
        <f>IF('WELL | SDGs Alignment'!P10="M","M","-")</f>
        <v>-</v>
      </c>
      <c r="N5" s="127" t="str">
        <f>IF('WELL | SDGs Alignment'!Q10="M","M","-")</f>
        <v>-</v>
      </c>
      <c r="O5" s="127" t="str">
        <f>IF('WELL | SDGs Alignment'!R10="M","M","-")</f>
        <v>-</v>
      </c>
      <c r="P5" s="124"/>
      <c r="Q5" s="127" t="str">
        <f>IF('WELL | SDGs Alignment'!T10="M","M","-")</f>
        <v>-</v>
      </c>
      <c r="R5" s="127" t="str">
        <f>IF('WELL | SDGs Alignment'!U10="M","M","-")</f>
        <v>-</v>
      </c>
      <c r="S5" s="127" t="str">
        <f>IF('WELL | SDGs Alignment'!V10="M","M","-")</f>
        <v>-</v>
      </c>
      <c r="V5" s="67"/>
      <c r="W5" s="67"/>
    </row>
    <row r="6" spans="1:37" ht="28">
      <c r="A6" s="128" t="s">
        <v>454</v>
      </c>
      <c r="B6" s="126">
        <f>COUNTIF(C6:S6,"A")</f>
        <v>0</v>
      </c>
      <c r="C6" s="127" t="str">
        <f>IF('WELL | SDGs Alignment'!F10="A","A","-")</f>
        <v>-</v>
      </c>
      <c r="D6" s="127" t="str">
        <f>IF('WELL | SDGs Alignment'!G10="A","A","-")</f>
        <v>-</v>
      </c>
      <c r="E6" s="127" t="str">
        <f>IF('WELL | SDGs Alignment'!H10="A","A","-")</f>
        <v>-</v>
      </c>
      <c r="F6" s="127" t="str">
        <f>IF('WELL | SDGs Alignment'!I10="A","A","-")</f>
        <v>-</v>
      </c>
      <c r="G6" s="127" t="str">
        <f>IF('WELL | SDGs Alignment'!J10="A","A","-")</f>
        <v>-</v>
      </c>
      <c r="H6" s="127" t="str">
        <f>IF('WELL | SDGs Alignment'!K10="A","A","-")</f>
        <v>-</v>
      </c>
      <c r="I6" s="127" t="str">
        <f>IF('WELL | SDGs Alignment'!L10="A","A","-")</f>
        <v>-</v>
      </c>
      <c r="J6" s="127" t="str">
        <f>IF('WELL | SDGs Alignment'!M10="A","A","-")</f>
        <v>-</v>
      </c>
      <c r="K6" s="127" t="str">
        <f>IF('WELL | SDGs Alignment'!N10="A","A","-")</f>
        <v>-</v>
      </c>
      <c r="L6" s="127" t="str">
        <f>IF('WELL | SDGs Alignment'!O10="A","A","-")</f>
        <v>-</v>
      </c>
      <c r="M6" s="127" t="str">
        <f>IF('WELL | SDGs Alignment'!P10="A","A","-")</f>
        <v>-</v>
      </c>
      <c r="N6" s="127" t="str">
        <f>IF('WELL | SDGs Alignment'!Q10="A","A","-")</f>
        <v>-</v>
      </c>
      <c r="O6" s="127" t="str">
        <f>IF('WELL | SDGs Alignment'!R10="A","A","-")</f>
        <v>-</v>
      </c>
      <c r="P6" s="124"/>
      <c r="Q6" s="127" t="str">
        <f>IF('WELL | SDGs Alignment'!T10="A","A","-")</f>
        <v>-</v>
      </c>
      <c r="R6" s="127" t="str">
        <f>IF('WELL | SDGs Alignment'!U10="A","A","-")</f>
        <v>-</v>
      </c>
      <c r="S6" s="127" t="str">
        <f>IF('WELL | SDGs Alignment'!V10="A","A","-")</f>
        <v>-</v>
      </c>
      <c r="T6" s="7"/>
      <c r="U6" s="7"/>
      <c r="V6" s="67"/>
      <c r="W6" s="67"/>
      <c r="X6" s="7"/>
      <c r="Y6" s="7"/>
      <c r="Z6" s="7"/>
      <c r="AA6" s="7"/>
      <c r="AB6" s="7"/>
      <c r="AC6" s="7"/>
      <c r="AD6" s="7"/>
      <c r="AE6" s="7"/>
      <c r="AF6" s="7"/>
      <c r="AG6" s="7"/>
      <c r="AH6" s="7"/>
      <c r="AI6" s="7"/>
      <c r="AJ6" s="7"/>
      <c r="AK6" s="7"/>
    </row>
    <row r="7" spans="1:37" ht="28">
      <c r="A7" s="129" t="s">
        <v>455</v>
      </c>
      <c r="B7" s="130">
        <f>B3-SUM(B4:B6)</f>
        <v>16</v>
      </c>
      <c r="C7" s="124"/>
      <c r="D7" s="131"/>
      <c r="E7" s="124"/>
      <c r="F7" s="124"/>
      <c r="G7" s="124"/>
      <c r="H7" s="124"/>
      <c r="I7" s="124"/>
      <c r="J7" s="124"/>
      <c r="K7" s="124"/>
      <c r="L7" s="124"/>
      <c r="M7" s="124"/>
      <c r="N7" s="124"/>
      <c r="O7" s="124"/>
      <c r="P7" s="124"/>
      <c r="Q7" s="124"/>
      <c r="R7" s="124"/>
      <c r="S7" s="124"/>
      <c r="T7" s="132"/>
      <c r="U7" s="132"/>
      <c r="V7" s="67"/>
      <c r="W7" s="67"/>
      <c r="X7" s="67"/>
      <c r="Y7" s="67"/>
      <c r="Z7" s="67"/>
      <c r="AA7" s="67"/>
      <c r="AB7" s="67"/>
      <c r="AC7" s="67"/>
      <c r="AD7" s="67"/>
      <c r="AE7" s="67"/>
      <c r="AF7" s="67"/>
      <c r="AG7" s="67"/>
      <c r="AH7" s="67"/>
      <c r="AI7" s="67"/>
      <c r="AJ7" s="67"/>
      <c r="AK7" s="67"/>
    </row>
    <row r="8" spans="1:37" ht="29.25" customHeight="1">
      <c r="A8" s="333" t="s">
        <v>456</v>
      </c>
      <c r="B8" s="279"/>
      <c r="C8" s="334"/>
      <c r="D8" s="32"/>
      <c r="E8" s="32"/>
      <c r="F8" s="67"/>
      <c r="G8" s="67"/>
      <c r="H8" s="67"/>
    </row>
    <row r="9" spans="1:37" ht="30" customHeight="1">
      <c r="A9" s="133" t="s">
        <v>457</v>
      </c>
      <c r="B9" s="133" t="s">
        <v>458</v>
      </c>
      <c r="C9" s="134" t="s">
        <v>459</v>
      </c>
      <c r="D9" s="135" t="s">
        <v>460</v>
      </c>
      <c r="E9" s="135" t="s">
        <v>95</v>
      </c>
      <c r="F9" s="67"/>
    </row>
    <row r="10" spans="1:37" ht="30">
      <c r="A10" s="136" t="s">
        <v>28</v>
      </c>
      <c r="B10" s="137" t="s">
        <v>369</v>
      </c>
      <c r="C10" s="138" t="s">
        <v>370</v>
      </c>
      <c r="D10" s="139" t="s">
        <v>461</v>
      </c>
      <c r="E10" s="140">
        <f>VLOOKUP(C10,'WELL | SDGs Alignment'!$C$14:$D$235,2,FALSE)</f>
        <v>0</v>
      </c>
      <c r="F10" s="67"/>
    </row>
    <row r="11" spans="1:37" ht="30">
      <c r="A11" s="136" t="s">
        <v>28</v>
      </c>
      <c r="B11" s="137" t="s">
        <v>402</v>
      </c>
      <c r="C11" s="138" t="s">
        <v>403</v>
      </c>
      <c r="D11" s="139" t="s">
        <v>461</v>
      </c>
      <c r="E11" s="140">
        <f>VLOOKUP(C11,'WELL | SDGs Alignment'!$C$14:$D$235,2,FALSE)</f>
        <v>0</v>
      </c>
      <c r="F11" s="6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30">
      <c r="A12" s="136" t="s">
        <v>28</v>
      </c>
      <c r="B12" s="137" t="s">
        <v>402</v>
      </c>
      <c r="C12" s="138" t="s">
        <v>404</v>
      </c>
      <c r="D12" s="139" t="s">
        <v>461</v>
      </c>
      <c r="E12" s="140">
        <f>VLOOKUP(C12,'WELL | SDGs Alignment'!$C$14:$D$235,2,FALSE)</f>
        <v>0</v>
      </c>
      <c r="F12" s="6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ht="30">
      <c r="A13" s="136" t="s">
        <v>28</v>
      </c>
      <c r="B13" s="137" t="s">
        <v>405</v>
      </c>
      <c r="C13" s="138" t="s">
        <v>406</v>
      </c>
      <c r="D13" s="139" t="s">
        <v>461</v>
      </c>
      <c r="E13" s="140">
        <f>VLOOKUP(C13,'WELL | SDGs Alignment'!$C$14:$D$235,2,FALSE)</f>
        <v>0</v>
      </c>
      <c r="F13" s="6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30">
      <c r="A14" s="136" t="s">
        <v>28</v>
      </c>
      <c r="B14" s="137" t="s">
        <v>405</v>
      </c>
      <c r="C14" s="138" t="s">
        <v>407</v>
      </c>
      <c r="D14" s="139" t="s">
        <v>461</v>
      </c>
      <c r="E14" s="140">
        <f>VLOOKUP(C14,'WELL | SDGs Alignment'!$C$14:$D$235,2,FALSE)</f>
        <v>0</v>
      </c>
      <c r="F14" s="6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6">
      <c r="A15" s="136" t="s">
        <v>28</v>
      </c>
      <c r="B15" s="137" t="s">
        <v>405</v>
      </c>
      <c r="C15" s="138" t="s">
        <v>408</v>
      </c>
      <c r="D15" s="139" t="s">
        <v>461</v>
      </c>
      <c r="E15" s="140">
        <f>VLOOKUP(C15,'WELL | SDGs Alignment'!$C$14:$D$235,2,FALSE)</f>
        <v>0</v>
      </c>
      <c r="F15" s="67"/>
    </row>
    <row r="16" spans="1:37" ht="30">
      <c r="A16" s="136" t="s">
        <v>28</v>
      </c>
      <c r="B16" s="141" t="s">
        <v>405</v>
      </c>
      <c r="C16" s="138" t="s">
        <v>409</v>
      </c>
      <c r="D16" s="142" t="s">
        <v>461</v>
      </c>
      <c r="E16" s="223">
        <f>VLOOKUP(C16,'WELL | SDGs Alignment'!$C$14:$D$235,2,FALSE)</f>
        <v>0</v>
      </c>
      <c r="F16" s="6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ht="16">
      <c r="A17" s="143" t="s">
        <v>28</v>
      </c>
      <c r="B17" s="138" t="s">
        <v>410</v>
      </c>
      <c r="C17" s="138" t="s">
        <v>411</v>
      </c>
      <c r="D17" s="144" t="s">
        <v>462</v>
      </c>
      <c r="E17" s="52">
        <f>VLOOKUP(C17,'WELL | SDGs Alignment'!$C$14:$D$235,2,FALSE)</f>
        <v>0</v>
      </c>
      <c r="F17" s="67"/>
    </row>
    <row r="18" spans="1:37" ht="30">
      <c r="A18" s="143" t="s">
        <v>29</v>
      </c>
      <c r="B18" s="138" t="s">
        <v>188</v>
      </c>
      <c r="C18" s="138" t="s">
        <v>189</v>
      </c>
      <c r="D18" s="144" t="s">
        <v>463</v>
      </c>
      <c r="E18" s="52">
        <f>VLOOKUP(C18,'WELL | SDGs Alignment'!$C$14:$D$235,2,FALSE)</f>
        <v>0</v>
      </c>
      <c r="F18" s="67"/>
    </row>
    <row r="19" spans="1:37" ht="30">
      <c r="A19" s="143" t="s">
        <v>464</v>
      </c>
      <c r="B19" s="138" t="s">
        <v>465</v>
      </c>
      <c r="C19" s="145" t="s">
        <v>100</v>
      </c>
      <c r="D19" s="144" t="s">
        <v>466</v>
      </c>
      <c r="E19" s="52">
        <f>VLOOKUP(C19,'WELL | SDGs Alignment'!$C$14:$D$235,2,FALSE)</f>
        <v>0</v>
      </c>
      <c r="F19" s="67"/>
    </row>
    <row r="20" spans="1:37" ht="30">
      <c r="A20" s="143" t="s">
        <v>464</v>
      </c>
      <c r="B20" s="138" t="s">
        <v>465</v>
      </c>
      <c r="C20" s="145" t="s">
        <v>101</v>
      </c>
      <c r="D20" s="144" t="s">
        <v>466</v>
      </c>
      <c r="E20" s="52">
        <f>VLOOKUP(C20,'WELL | SDGs Alignment'!$C$14:$D$235,2,FALSE)</f>
        <v>0</v>
      </c>
      <c r="F20" s="6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ht="30">
      <c r="A21" s="143" t="s">
        <v>464</v>
      </c>
      <c r="B21" s="138" t="s">
        <v>465</v>
      </c>
      <c r="C21" s="145" t="s">
        <v>102</v>
      </c>
      <c r="D21" s="144" t="s">
        <v>466</v>
      </c>
      <c r="E21" s="52">
        <f>VLOOKUP(C21,'WELL | SDGs Alignment'!$C$14:$D$235,2,FALSE)</f>
        <v>0</v>
      </c>
      <c r="F21" s="6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
      <c r="A22" s="143" t="s">
        <v>464</v>
      </c>
      <c r="B22" s="138" t="s">
        <v>465</v>
      </c>
      <c r="C22" s="145" t="s">
        <v>103</v>
      </c>
      <c r="D22" s="144" t="s">
        <v>466</v>
      </c>
      <c r="E22" s="52">
        <f>VLOOKUP(C22,'WELL | SDGs Alignment'!$C$14:$D$235,2,FALSE)</f>
        <v>0</v>
      </c>
      <c r="F22" s="67"/>
    </row>
    <row r="23" spans="1:37" ht="16">
      <c r="A23" s="143" t="s">
        <v>464</v>
      </c>
      <c r="B23" s="138" t="s">
        <v>465</v>
      </c>
      <c r="C23" s="145" t="s">
        <v>104</v>
      </c>
      <c r="D23" s="144" t="s">
        <v>466</v>
      </c>
      <c r="E23" s="52">
        <f>VLOOKUP(C23,'WELL | SDGs Alignment'!$C$14:$D$235,2,FALSE)</f>
        <v>0</v>
      </c>
      <c r="F23" s="6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30">
      <c r="A24" s="143" t="s">
        <v>464</v>
      </c>
      <c r="B24" s="138" t="s">
        <v>467</v>
      </c>
      <c r="C24" s="138" t="s">
        <v>106</v>
      </c>
      <c r="D24" s="144" t="s">
        <v>468</v>
      </c>
      <c r="E24" s="52">
        <f>VLOOKUP(C24,'WELL | SDGs Alignment'!$C$14:$D$235,2,FALSE)</f>
        <v>0</v>
      </c>
      <c r="F24" s="67"/>
    </row>
    <row r="25" spans="1:37" ht="30">
      <c r="A25" s="143" t="s">
        <v>464</v>
      </c>
      <c r="B25" s="138" t="s">
        <v>467</v>
      </c>
      <c r="C25" s="138" t="s">
        <v>107</v>
      </c>
      <c r="D25" s="144" t="s">
        <v>468</v>
      </c>
      <c r="E25" s="52">
        <f>VLOOKUP(C25,'WELL | SDGs Alignment'!$C$14:$D$235,2,FALSE)</f>
        <v>0</v>
      </c>
      <c r="F25" s="6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30">
      <c r="A26" s="143" t="s">
        <v>464</v>
      </c>
      <c r="B26" s="138" t="s">
        <v>469</v>
      </c>
      <c r="C26" s="138" t="s">
        <v>109</v>
      </c>
      <c r="D26" s="144" t="s">
        <v>470</v>
      </c>
      <c r="E26" s="52">
        <f>VLOOKUP(C26,'WELL | SDGs Alignment'!$C$14:$D$235,2,FALSE)</f>
        <v>0</v>
      </c>
      <c r="F26" s="67"/>
    </row>
    <row r="27" spans="1:37" ht="30">
      <c r="A27" s="143" t="s">
        <v>464</v>
      </c>
      <c r="B27" s="138" t="s">
        <v>471</v>
      </c>
      <c r="C27" s="145" t="s">
        <v>111</v>
      </c>
      <c r="D27" s="144" t="s">
        <v>466</v>
      </c>
      <c r="E27" s="52">
        <f>VLOOKUP(C27,'WELL | SDGs Alignment'!$C$14:$D$235,2,FALSE)</f>
        <v>0</v>
      </c>
      <c r="F27" s="6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row>
    <row r="28" spans="1:37" ht="30">
      <c r="A28" s="143" t="s">
        <v>464</v>
      </c>
      <c r="B28" s="138" t="s">
        <v>472</v>
      </c>
      <c r="C28" s="138" t="s">
        <v>113</v>
      </c>
      <c r="D28" s="144" t="s">
        <v>466</v>
      </c>
      <c r="E28" s="52">
        <f>VLOOKUP(C28,'WELL | SDGs Alignment'!$C$14:$D$235,2,FALSE)</f>
        <v>0</v>
      </c>
      <c r="F28" s="67"/>
    </row>
    <row r="29" spans="1:37" ht="30">
      <c r="A29" s="143" t="s">
        <v>464</v>
      </c>
      <c r="B29" s="138" t="s">
        <v>472</v>
      </c>
      <c r="C29" s="138" t="s">
        <v>114</v>
      </c>
      <c r="D29" s="144" t="s">
        <v>466</v>
      </c>
      <c r="E29" s="52">
        <f>VLOOKUP(C29,'WELL | SDGs Alignment'!$C$14:$D$235,2,FALSE)</f>
        <v>0</v>
      </c>
      <c r="F29" s="6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row>
    <row r="30" spans="1:37" ht="30">
      <c r="A30" s="136" t="s">
        <v>464</v>
      </c>
      <c r="B30" s="146" t="s">
        <v>472</v>
      </c>
      <c r="C30" s="138" t="s">
        <v>115</v>
      </c>
      <c r="D30" s="147" t="s">
        <v>466</v>
      </c>
      <c r="E30" s="148">
        <f>VLOOKUP(C30,'WELL | SDGs Alignment'!$C$14:$D$235,2,FALSE)</f>
        <v>0</v>
      </c>
      <c r="F30" s="67"/>
    </row>
    <row r="31" spans="1:37" ht="30">
      <c r="A31" s="136" t="s">
        <v>464</v>
      </c>
      <c r="B31" s="137" t="s">
        <v>116</v>
      </c>
      <c r="C31" s="138" t="s">
        <v>117</v>
      </c>
      <c r="D31" s="139" t="s">
        <v>470</v>
      </c>
      <c r="E31" s="140">
        <f>VLOOKUP(C31,'WELL | SDGs Alignment'!$C$14:$D$235,2,FALSE)</f>
        <v>0</v>
      </c>
      <c r="F31" s="67"/>
    </row>
    <row r="32" spans="1:37" ht="30">
      <c r="A32" s="136" t="s">
        <v>464</v>
      </c>
      <c r="B32" s="137" t="s">
        <v>116</v>
      </c>
      <c r="C32" s="138" t="s">
        <v>118</v>
      </c>
      <c r="D32" s="139" t="s">
        <v>470</v>
      </c>
      <c r="E32" s="140">
        <f>VLOOKUP(C32,'WELL | SDGs Alignment'!$C$14:$D$235,2,FALSE)</f>
        <v>0</v>
      </c>
      <c r="F32" s="67"/>
    </row>
    <row r="33" spans="1:37" ht="16">
      <c r="A33" s="136" t="s">
        <v>464</v>
      </c>
      <c r="B33" s="137" t="s">
        <v>122</v>
      </c>
      <c r="C33" s="138" t="s">
        <v>123</v>
      </c>
      <c r="D33" s="139" t="s">
        <v>466</v>
      </c>
      <c r="E33" s="140">
        <f>VLOOKUP(C33,'WELL | SDGs Alignment'!$C$14:$D$235,2,FALSE)</f>
        <v>0</v>
      </c>
      <c r="F33" s="67"/>
    </row>
    <row r="34" spans="1:37" ht="30">
      <c r="A34" s="136" t="s">
        <v>464</v>
      </c>
      <c r="B34" s="137" t="s">
        <v>122</v>
      </c>
      <c r="C34" s="138" t="s">
        <v>124</v>
      </c>
      <c r="D34" s="139" t="s">
        <v>466</v>
      </c>
      <c r="E34" s="140">
        <f>VLOOKUP(C34,'WELL | SDGs Alignment'!$C$14:$D$235,2,FALSE)</f>
        <v>0</v>
      </c>
      <c r="F34" s="67"/>
    </row>
    <row r="35" spans="1:37" ht="16">
      <c r="A35" s="136" t="s">
        <v>464</v>
      </c>
      <c r="B35" s="137" t="s">
        <v>125</v>
      </c>
      <c r="C35" s="138" t="s">
        <v>126</v>
      </c>
      <c r="D35" s="139" t="s">
        <v>466</v>
      </c>
      <c r="E35" s="140">
        <f>VLOOKUP(C35,'WELL | SDGs Alignment'!$C$14:$D$235,2,FALSE)</f>
        <v>0</v>
      </c>
      <c r="F35" s="67"/>
    </row>
    <row r="36" spans="1:37" ht="30">
      <c r="A36" s="136" t="s">
        <v>464</v>
      </c>
      <c r="B36" s="137" t="s">
        <v>125</v>
      </c>
      <c r="C36" s="138" t="s">
        <v>127</v>
      </c>
      <c r="D36" s="139" t="s">
        <v>466</v>
      </c>
      <c r="E36" s="140">
        <f>VLOOKUP(C36,'WELL | SDGs Alignment'!$C$14:$D$235,2,FALSE)</f>
        <v>0</v>
      </c>
      <c r="F36" s="67"/>
    </row>
    <row r="37" spans="1:37" ht="16">
      <c r="A37" s="136" t="s">
        <v>464</v>
      </c>
      <c r="B37" s="137" t="s">
        <v>128</v>
      </c>
      <c r="C37" s="138" t="s">
        <v>129</v>
      </c>
      <c r="D37" s="139" t="s">
        <v>466</v>
      </c>
      <c r="E37" s="140">
        <f>VLOOKUP(C37,'WELL | SDGs Alignment'!$C$14:$D$235,2,FALSE)</f>
        <v>0</v>
      </c>
      <c r="F37" s="67"/>
    </row>
    <row r="38" spans="1:37" ht="30">
      <c r="A38" s="136" t="s">
        <v>464</v>
      </c>
      <c r="B38" s="137" t="s">
        <v>130</v>
      </c>
      <c r="C38" s="138" t="s">
        <v>131</v>
      </c>
      <c r="D38" s="139" t="s">
        <v>470</v>
      </c>
      <c r="E38" s="140">
        <f>VLOOKUP(C38,'WELL | SDGs Alignment'!$C$14:$D$235,2,FALSE)</f>
        <v>0</v>
      </c>
      <c r="F38" s="67"/>
    </row>
    <row r="39" spans="1:37" ht="30">
      <c r="A39" s="136" t="s">
        <v>464</v>
      </c>
      <c r="B39" s="137" t="s">
        <v>132</v>
      </c>
      <c r="C39" s="138" t="s">
        <v>133</v>
      </c>
      <c r="D39" s="139" t="s">
        <v>466</v>
      </c>
      <c r="E39" s="140">
        <f>VLOOKUP(C39,'WELL | SDGs Alignment'!$C$14:$D$235,2,FALSE)</f>
        <v>0</v>
      </c>
      <c r="F39" s="6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1:37" ht="16">
      <c r="A40" s="136" t="s">
        <v>464</v>
      </c>
      <c r="B40" s="137" t="s">
        <v>134</v>
      </c>
      <c r="C40" s="138" t="s">
        <v>135</v>
      </c>
      <c r="D40" s="139" t="s">
        <v>470</v>
      </c>
      <c r="E40" s="140">
        <f>VLOOKUP(C40,'WELL | SDGs Alignment'!$C$14:$D$235,2,FALSE)</f>
        <v>0</v>
      </c>
      <c r="F40" s="67"/>
    </row>
    <row r="41" spans="1:37" ht="30">
      <c r="A41" s="136" t="s">
        <v>464</v>
      </c>
      <c r="B41" s="137" t="s">
        <v>473</v>
      </c>
      <c r="C41" s="138" t="s">
        <v>137</v>
      </c>
      <c r="D41" s="139" t="s">
        <v>474</v>
      </c>
      <c r="E41" s="140">
        <f>VLOOKUP(C41,'WELL | SDGs Alignment'!$C$14:$D$235,2,FALSE)</f>
        <v>0</v>
      </c>
      <c r="F41" s="6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row>
    <row r="42" spans="1:37" ht="30">
      <c r="A42" s="136" t="s">
        <v>464</v>
      </c>
      <c r="B42" s="137" t="s">
        <v>475</v>
      </c>
      <c r="C42" s="138" t="s">
        <v>365</v>
      </c>
      <c r="D42" s="139" t="s">
        <v>476</v>
      </c>
      <c r="E42" s="140">
        <f>VLOOKUP(C42,'WELL | SDGs Alignment'!$C$14:$D$235,2,FALSE)</f>
        <v>0</v>
      </c>
      <c r="F42" s="67"/>
    </row>
    <row r="43" spans="1:37" ht="30">
      <c r="A43" s="136" t="s">
        <v>464</v>
      </c>
      <c r="B43" s="137" t="s">
        <v>477</v>
      </c>
      <c r="C43" s="138" t="s">
        <v>367</v>
      </c>
      <c r="D43" s="139" t="s">
        <v>476</v>
      </c>
      <c r="E43" s="140">
        <f>VLOOKUP(C43,'WELL | SDGs Alignment'!$C$14:$D$235,2,FALSE)</f>
        <v>0</v>
      </c>
      <c r="F43" s="6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row>
    <row r="44" spans="1:37" ht="30">
      <c r="A44" s="136" t="s">
        <v>464</v>
      </c>
      <c r="B44" s="137" t="s">
        <v>477</v>
      </c>
      <c r="C44" s="138" t="s">
        <v>368</v>
      </c>
      <c r="D44" s="139" t="s">
        <v>476</v>
      </c>
      <c r="E44" s="140">
        <f>VLOOKUP(C44,'WELL | SDGs Alignment'!$C$14:$D$235,2,FALSE)</f>
        <v>0</v>
      </c>
      <c r="F44" s="67"/>
    </row>
    <row r="45" spans="1:37" ht="30">
      <c r="A45" s="136" t="s">
        <v>464</v>
      </c>
      <c r="B45" s="137" t="s">
        <v>478</v>
      </c>
      <c r="C45" s="138" t="s">
        <v>370</v>
      </c>
      <c r="D45" s="139" t="s">
        <v>479</v>
      </c>
      <c r="E45" s="140">
        <f>VLOOKUP(C45,'WELL | SDGs Alignment'!$C$14:$D$235,2,FALSE)</f>
        <v>0</v>
      </c>
      <c r="F45" s="6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row>
    <row r="46" spans="1:37" ht="16">
      <c r="A46" s="136" t="s">
        <v>464</v>
      </c>
      <c r="B46" s="137" t="s">
        <v>480</v>
      </c>
      <c r="C46" s="138" t="s">
        <v>375</v>
      </c>
      <c r="D46" s="139" t="s">
        <v>476</v>
      </c>
      <c r="E46" s="140">
        <f>VLOOKUP(C46,'WELL | SDGs Alignment'!$C$14:$D$235,2,FALSE)</f>
        <v>0</v>
      </c>
      <c r="F46" s="67"/>
    </row>
    <row r="47" spans="1:37" ht="30">
      <c r="A47" s="136" t="s">
        <v>464</v>
      </c>
      <c r="B47" s="137" t="s">
        <v>480</v>
      </c>
      <c r="C47" s="138" t="s">
        <v>376</v>
      </c>
      <c r="D47" s="139" t="s">
        <v>476</v>
      </c>
      <c r="E47" s="140">
        <f>VLOOKUP(C47,'WELL | SDGs Alignment'!$C$14:$D$235,2,FALSE)</f>
        <v>0</v>
      </c>
      <c r="F47" s="67"/>
    </row>
    <row r="48" spans="1:37" ht="16">
      <c r="A48" s="136" t="s">
        <v>464</v>
      </c>
      <c r="B48" s="137" t="s">
        <v>480</v>
      </c>
      <c r="C48" s="138" t="s">
        <v>377</v>
      </c>
      <c r="D48" s="139" t="s">
        <v>476</v>
      </c>
      <c r="E48" s="140">
        <f>VLOOKUP(C48,'WELL | SDGs Alignment'!$C$14:$D$235,2,FALSE)</f>
        <v>0</v>
      </c>
      <c r="F48" s="67"/>
    </row>
    <row r="49" spans="1:37" ht="30">
      <c r="A49" s="136" t="s">
        <v>464</v>
      </c>
      <c r="B49" s="137" t="s">
        <v>480</v>
      </c>
      <c r="C49" s="138" t="s">
        <v>378</v>
      </c>
      <c r="D49" s="139" t="s">
        <v>476</v>
      </c>
      <c r="E49" s="140">
        <f>VLOOKUP(C49,'WELL | SDGs Alignment'!$C$14:$D$235,2,FALSE)</f>
        <v>0</v>
      </c>
      <c r="F49" s="67"/>
    </row>
    <row r="50" spans="1:37" ht="30">
      <c r="A50" s="136" t="s">
        <v>464</v>
      </c>
      <c r="B50" s="137" t="s">
        <v>481</v>
      </c>
      <c r="C50" s="138" t="s">
        <v>380</v>
      </c>
      <c r="D50" s="139" t="s">
        <v>482</v>
      </c>
      <c r="E50" s="140">
        <f>VLOOKUP(C50,'WELL | SDGs Alignment'!$C$14:$D$235,2,FALSE)</f>
        <v>0</v>
      </c>
      <c r="F50" s="67"/>
    </row>
    <row r="51" spans="1:37" ht="30">
      <c r="A51" s="136" t="s">
        <v>464</v>
      </c>
      <c r="B51" s="137" t="s">
        <v>481</v>
      </c>
      <c r="C51" s="138" t="s">
        <v>381</v>
      </c>
      <c r="D51" s="139" t="s">
        <v>482</v>
      </c>
      <c r="E51" s="140">
        <f>VLOOKUP(C51,'WELL | SDGs Alignment'!$C$14:$D$235,2,FALSE)</f>
        <v>0</v>
      </c>
      <c r="F51" s="6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row r="52" spans="1:37" ht="30">
      <c r="A52" s="136" t="s">
        <v>464</v>
      </c>
      <c r="B52" s="137" t="s">
        <v>481</v>
      </c>
      <c r="C52" s="138" t="s">
        <v>382</v>
      </c>
      <c r="D52" s="139" t="s">
        <v>482</v>
      </c>
      <c r="E52" s="140">
        <f>VLOOKUP(C52,'WELL | SDGs Alignment'!$C$14:$D$235,2,FALSE)</f>
        <v>0</v>
      </c>
      <c r="F52" s="67"/>
    </row>
    <row r="53" spans="1:37" ht="30">
      <c r="A53" s="136" t="s">
        <v>464</v>
      </c>
      <c r="B53" s="137" t="s">
        <v>483</v>
      </c>
      <c r="C53" s="138" t="s">
        <v>384</v>
      </c>
      <c r="D53" s="139" t="s">
        <v>476</v>
      </c>
      <c r="E53" s="140">
        <f>VLOOKUP(C53,'WELL | SDGs Alignment'!$C$14:$D$235,2,FALSE)</f>
        <v>0</v>
      </c>
      <c r="F53" s="6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row>
    <row r="54" spans="1:37" ht="30">
      <c r="A54" s="136" t="s">
        <v>464</v>
      </c>
      <c r="B54" s="137" t="s">
        <v>483</v>
      </c>
      <c r="C54" s="138" t="s">
        <v>385</v>
      </c>
      <c r="D54" s="139" t="s">
        <v>476</v>
      </c>
      <c r="E54" s="140">
        <f>VLOOKUP(C54,'WELL | SDGs Alignment'!$C$14:$D$235,2,FALSE)</f>
        <v>0</v>
      </c>
      <c r="F54" s="67"/>
    </row>
    <row r="55" spans="1:37" ht="16">
      <c r="A55" s="136" t="s">
        <v>464</v>
      </c>
      <c r="B55" s="137" t="s">
        <v>484</v>
      </c>
      <c r="C55" s="138" t="s">
        <v>387</v>
      </c>
      <c r="D55" s="139" t="s">
        <v>485</v>
      </c>
      <c r="E55" s="140">
        <f>VLOOKUP(C55,'WELL | SDGs Alignment'!$C$14:$D$235,2,FALSE)</f>
        <v>0</v>
      </c>
      <c r="F55" s="6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row>
    <row r="56" spans="1:37" ht="30">
      <c r="A56" s="136" t="s">
        <v>464</v>
      </c>
      <c r="B56" s="137" t="s">
        <v>486</v>
      </c>
      <c r="C56" s="138" t="s">
        <v>389</v>
      </c>
      <c r="D56" s="139" t="s">
        <v>487</v>
      </c>
      <c r="E56" s="140">
        <f>VLOOKUP(C56,'WELL | SDGs Alignment'!$C$14:$D$235,2,FALSE)</f>
        <v>0</v>
      </c>
      <c r="F56" s="6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row>
    <row r="57" spans="1:37" ht="16">
      <c r="A57" s="136" t="s">
        <v>464</v>
      </c>
      <c r="B57" s="137" t="s">
        <v>486</v>
      </c>
      <c r="C57" s="138" t="s">
        <v>390</v>
      </c>
      <c r="D57" s="139" t="s">
        <v>487</v>
      </c>
      <c r="E57" s="140">
        <f>VLOOKUP(C57,'WELL | SDGs Alignment'!$C$14:$D$235,2,FALSE)</f>
        <v>0</v>
      </c>
      <c r="F57" s="6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row>
    <row r="58" spans="1:37" ht="16">
      <c r="A58" s="136" t="s">
        <v>464</v>
      </c>
      <c r="B58" s="137" t="s">
        <v>488</v>
      </c>
      <c r="C58" s="138" t="s">
        <v>392</v>
      </c>
      <c r="D58" s="139" t="s">
        <v>476</v>
      </c>
      <c r="E58" s="140">
        <f>VLOOKUP(C58,'WELL | SDGs Alignment'!$C$14:$D$235,2,FALSE)</f>
        <v>0</v>
      </c>
      <c r="F58" s="67"/>
    </row>
    <row r="59" spans="1:37" ht="16">
      <c r="A59" s="136" t="s">
        <v>464</v>
      </c>
      <c r="B59" s="137" t="s">
        <v>488</v>
      </c>
      <c r="C59" s="138" t="s">
        <v>393</v>
      </c>
      <c r="D59" s="139" t="s">
        <v>476</v>
      </c>
      <c r="E59" s="140">
        <f>VLOOKUP(C59,'WELL | SDGs Alignment'!$C$14:$D$235,2,FALSE)</f>
        <v>0</v>
      </c>
      <c r="F59" s="6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row>
    <row r="60" spans="1:37" ht="30">
      <c r="A60" s="136" t="s">
        <v>464</v>
      </c>
      <c r="B60" s="137" t="s">
        <v>488</v>
      </c>
      <c r="C60" s="138" t="s">
        <v>394</v>
      </c>
      <c r="D60" s="139" t="s">
        <v>476</v>
      </c>
      <c r="E60" s="140">
        <f>VLOOKUP(C60,'WELL | SDGs Alignment'!$C$14:$D$235,2,FALSE)</f>
        <v>0</v>
      </c>
      <c r="F60" s="6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row>
    <row r="61" spans="1:37" ht="30">
      <c r="A61" s="136" t="s">
        <v>464</v>
      </c>
      <c r="B61" s="137" t="s">
        <v>489</v>
      </c>
      <c r="C61" s="138" t="s">
        <v>396</v>
      </c>
      <c r="D61" s="139" t="s">
        <v>476</v>
      </c>
      <c r="E61" s="140">
        <f>VLOOKUP(C61,'WELL | SDGs Alignment'!$C$14:$D$235,2,FALSE)</f>
        <v>0</v>
      </c>
      <c r="F61" s="6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row>
    <row r="62" spans="1:37" ht="16">
      <c r="A62" s="136" t="s">
        <v>464</v>
      </c>
      <c r="B62" s="137" t="s">
        <v>489</v>
      </c>
      <c r="C62" s="138" t="s">
        <v>397</v>
      </c>
      <c r="D62" s="139" t="s">
        <v>476</v>
      </c>
      <c r="E62" s="140">
        <f>VLOOKUP(C62,'WELL | SDGs Alignment'!$C$14:$D$235,2,FALSE)</f>
        <v>0</v>
      </c>
      <c r="F62" s="67"/>
    </row>
    <row r="63" spans="1:37" ht="30">
      <c r="A63" s="136" t="s">
        <v>464</v>
      </c>
      <c r="B63" s="137" t="s">
        <v>490</v>
      </c>
      <c r="C63" s="138" t="s">
        <v>403</v>
      </c>
      <c r="D63" s="139" t="s">
        <v>491</v>
      </c>
      <c r="E63" s="140">
        <f>VLOOKUP(C63,'WELL | SDGs Alignment'!$C$14:$D$235,2,FALSE)</f>
        <v>0</v>
      </c>
      <c r="F63" s="6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row>
    <row r="64" spans="1:37" ht="30">
      <c r="A64" s="136" t="s">
        <v>464</v>
      </c>
      <c r="B64" s="137" t="s">
        <v>490</v>
      </c>
      <c r="C64" s="138" t="s">
        <v>404</v>
      </c>
      <c r="D64" s="139" t="s">
        <v>491</v>
      </c>
      <c r="E64" s="140">
        <f>VLOOKUP(C64,'WELL | SDGs Alignment'!$C$14:$D$235,2,FALSE)</f>
        <v>0</v>
      </c>
      <c r="F64" s="6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row>
    <row r="65" spans="1:37" ht="30">
      <c r="A65" s="136" t="s">
        <v>464</v>
      </c>
      <c r="B65" s="137" t="s">
        <v>492</v>
      </c>
      <c r="C65" s="138" t="s">
        <v>406</v>
      </c>
      <c r="D65" s="139" t="s">
        <v>479</v>
      </c>
      <c r="E65" s="140">
        <f>VLOOKUP(C65,'WELL | SDGs Alignment'!$C$14:$D$235,2,FALSE)</f>
        <v>0</v>
      </c>
      <c r="F65" s="6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row>
    <row r="66" spans="1:37" ht="30">
      <c r="A66" s="136" t="s">
        <v>464</v>
      </c>
      <c r="B66" s="137" t="s">
        <v>492</v>
      </c>
      <c r="C66" s="138" t="s">
        <v>407</v>
      </c>
      <c r="D66" s="139" t="s">
        <v>479</v>
      </c>
      <c r="E66" s="140">
        <f>VLOOKUP(C66,'WELL | SDGs Alignment'!$C$14:$D$235,2,FALSE)</f>
        <v>0</v>
      </c>
      <c r="F66" s="67"/>
    </row>
    <row r="67" spans="1:37" ht="16">
      <c r="A67" s="136" t="s">
        <v>464</v>
      </c>
      <c r="B67" s="137" t="s">
        <v>492</v>
      </c>
      <c r="C67" s="138" t="s">
        <v>408</v>
      </c>
      <c r="D67" s="139" t="s">
        <v>479</v>
      </c>
      <c r="E67" s="140">
        <f>VLOOKUP(C67,'WELL | SDGs Alignment'!$C$14:$D$235,2,FALSE)</f>
        <v>0</v>
      </c>
      <c r="F67" s="6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row>
    <row r="68" spans="1:37" ht="30">
      <c r="A68" s="136" t="s">
        <v>464</v>
      </c>
      <c r="B68" s="137" t="s">
        <v>492</v>
      </c>
      <c r="C68" s="138" t="s">
        <v>409</v>
      </c>
      <c r="D68" s="139" t="s">
        <v>479</v>
      </c>
      <c r="E68" s="140">
        <f>VLOOKUP(C68,'WELL | SDGs Alignment'!$C$14:$D$235,2,FALSE)</f>
        <v>0</v>
      </c>
      <c r="F68" s="6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spans="1:37" ht="30">
      <c r="A69" s="136" t="s">
        <v>464</v>
      </c>
      <c r="B69" s="137" t="s">
        <v>493</v>
      </c>
      <c r="C69" s="138" t="s">
        <v>435</v>
      </c>
      <c r="D69" s="139" t="s">
        <v>494</v>
      </c>
      <c r="E69" s="140">
        <f>VLOOKUP(C69,'WELL | SDGs Alignment'!$C$14:$D$235,2,FALSE)</f>
        <v>0</v>
      </c>
      <c r="F69" s="6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row>
    <row r="70" spans="1:37" ht="16">
      <c r="A70" s="136" t="s">
        <v>464</v>
      </c>
      <c r="B70" s="137" t="s">
        <v>495</v>
      </c>
      <c r="C70" s="138" t="s">
        <v>197</v>
      </c>
      <c r="D70" s="139" t="s">
        <v>476</v>
      </c>
      <c r="E70" s="140">
        <f>VLOOKUP(C70,'WELL | SDGs Alignment'!$C$14:$D$235,2,FALSE)</f>
        <v>0</v>
      </c>
      <c r="F70" s="67"/>
    </row>
    <row r="71" spans="1:37" ht="16">
      <c r="A71" s="136" t="s">
        <v>464</v>
      </c>
      <c r="B71" s="137" t="s">
        <v>496</v>
      </c>
      <c r="C71" s="138" t="s">
        <v>199</v>
      </c>
      <c r="D71" s="139" t="s">
        <v>476</v>
      </c>
      <c r="E71" s="140">
        <f>VLOOKUP(C71,'WELL | SDGs Alignment'!$C$14:$D$235,2,FALSE)</f>
        <v>0</v>
      </c>
      <c r="F71" s="6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row>
    <row r="72" spans="1:37" ht="30">
      <c r="A72" s="136" t="s">
        <v>464</v>
      </c>
      <c r="B72" s="137" t="s">
        <v>497</v>
      </c>
      <c r="C72" s="138" t="s">
        <v>201</v>
      </c>
      <c r="D72" s="139" t="s">
        <v>498</v>
      </c>
      <c r="E72" s="140">
        <f>VLOOKUP(C72,'WELL | SDGs Alignment'!$C$14:$D$235,2,FALSE)</f>
        <v>0</v>
      </c>
      <c r="F72" s="6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row>
    <row r="73" spans="1:37" ht="30">
      <c r="A73" s="136" t="s">
        <v>464</v>
      </c>
      <c r="B73" s="137" t="s">
        <v>499</v>
      </c>
      <c r="C73" s="138" t="s">
        <v>203</v>
      </c>
      <c r="D73" s="139" t="s">
        <v>476</v>
      </c>
      <c r="E73" s="140">
        <f>VLOOKUP(C73,'WELL | SDGs Alignment'!$C$14:$D$235,2,FALSE)</f>
        <v>0</v>
      </c>
      <c r="F73" s="67"/>
    </row>
    <row r="74" spans="1:37" ht="16">
      <c r="A74" s="136" t="s">
        <v>464</v>
      </c>
      <c r="B74" s="137" t="s">
        <v>500</v>
      </c>
      <c r="C74" s="138" t="s">
        <v>205</v>
      </c>
      <c r="D74" s="139" t="s">
        <v>476</v>
      </c>
      <c r="E74" s="140">
        <f>VLOOKUP(C74,'WELL | SDGs Alignment'!$C$14:$D$235,2,FALSE)</f>
        <v>0</v>
      </c>
      <c r="F74" s="6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row>
    <row r="75" spans="1:37" ht="16">
      <c r="A75" s="136" t="s">
        <v>464</v>
      </c>
      <c r="B75" s="137" t="s">
        <v>500</v>
      </c>
      <c r="C75" s="138" t="s">
        <v>206</v>
      </c>
      <c r="D75" s="139" t="s">
        <v>476</v>
      </c>
      <c r="E75" s="140">
        <f>VLOOKUP(C75,'WELL | SDGs Alignment'!$C$14:$D$235,2,FALSE)</f>
        <v>0</v>
      </c>
      <c r="F75" s="6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row>
    <row r="76" spans="1:37" ht="30">
      <c r="A76" s="136" t="s">
        <v>464</v>
      </c>
      <c r="B76" s="137" t="s">
        <v>501</v>
      </c>
      <c r="C76" s="138" t="s">
        <v>208</v>
      </c>
      <c r="D76" s="139" t="s">
        <v>476</v>
      </c>
      <c r="E76" s="140">
        <f>VLOOKUP(C76,'WELL | SDGs Alignment'!$C$14:$D$235,2,FALSE)</f>
        <v>0</v>
      </c>
      <c r="F76" s="67"/>
    </row>
    <row r="77" spans="1:37" ht="16">
      <c r="A77" s="136" t="s">
        <v>464</v>
      </c>
      <c r="B77" s="137" t="s">
        <v>502</v>
      </c>
      <c r="C77" s="138" t="s">
        <v>210</v>
      </c>
      <c r="D77" s="139" t="s">
        <v>476</v>
      </c>
      <c r="E77" s="140">
        <f>VLOOKUP(C77,'WELL | SDGs Alignment'!$C$14:$D$235,2,FALSE)</f>
        <v>0</v>
      </c>
      <c r="F77" s="6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row>
    <row r="78" spans="1:37" ht="30">
      <c r="A78" s="136" t="s">
        <v>464</v>
      </c>
      <c r="B78" s="137" t="s">
        <v>503</v>
      </c>
      <c r="C78" s="138" t="s">
        <v>215</v>
      </c>
      <c r="D78" s="139" t="s">
        <v>476</v>
      </c>
      <c r="E78" s="140">
        <f>VLOOKUP(C78,'WELL | SDGs Alignment'!$C$14:$D$235,2,FALSE)</f>
        <v>0</v>
      </c>
      <c r="F78" s="67"/>
    </row>
    <row r="79" spans="1:37" ht="30">
      <c r="A79" s="136" t="s">
        <v>464</v>
      </c>
      <c r="B79" s="137" t="s">
        <v>503</v>
      </c>
      <c r="C79" s="138" t="s">
        <v>216</v>
      </c>
      <c r="D79" s="139" t="s">
        <v>476</v>
      </c>
      <c r="E79" s="140">
        <f>VLOOKUP(C79,'WELL | SDGs Alignment'!$C$14:$D$235,2,FALSE)</f>
        <v>0</v>
      </c>
      <c r="F79" s="67"/>
    </row>
    <row r="80" spans="1:37" ht="30">
      <c r="A80" s="136" t="s">
        <v>464</v>
      </c>
      <c r="B80" s="137" t="s">
        <v>504</v>
      </c>
      <c r="C80" s="138" t="s">
        <v>334</v>
      </c>
      <c r="D80" s="139" t="s">
        <v>476</v>
      </c>
      <c r="E80" s="140">
        <f>VLOOKUP(C80,'WELL | SDGs Alignment'!$C$14:$D$235,2,FALSE)</f>
        <v>0</v>
      </c>
      <c r="F80" s="67"/>
    </row>
    <row r="81" spans="1:37" ht="30">
      <c r="A81" s="136" t="s">
        <v>464</v>
      </c>
      <c r="B81" s="137" t="s">
        <v>505</v>
      </c>
      <c r="C81" s="138" t="s">
        <v>336</v>
      </c>
      <c r="D81" s="139" t="s">
        <v>476</v>
      </c>
      <c r="E81" s="140">
        <f>VLOOKUP(C81,'WELL | SDGs Alignment'!$C$14:$D$235,2,FALSE)</f>
        <v>0</v>
      </c>
      <c r="F81" s="6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row>
    <row r="82" spans="1:37" ht="30">
      <c r="A82" s="136" t="s">
        <v>464</v>
      </c>
      <c r="B82" s="137" t="s">
        <v>505</v>
      </c>
      <c r="C82" s="138" t="s">
        <v>337</v>
      </c>
      <c r="D82" s="139" t="s">
        <v>476</v>
      </c>
      <c r="E82" s="140">
        <f>VLOOKUP(C82,'WELL | SDGs Alignment'!$C$14:$D$235,2,FALSE)</f>
        <v>0</v>
      </c>
      <c r="F82" s="67"/>
    </row>
    <row r="83" spans="1:37" ht="30">
      <c r="A83" s="136" t="s">
        <v>464</v>
      </c>
      <c r="B83" s="137" t="s">
        <v>506</v>
      </c>
      <c r="C83" s="138" t="s">
        <v>339</v>
      </c>
      <c r="D83" s="139" t="s">
        <v>507</v>
      </c>
      <c r="E83" s="140">
        <f>VLOOKUP(C83,'WELL | SDGs Alignment'!$C$14:$D$235,2,FALSE)</f>
        <v>0</v>
      </c>
      <c r="F83" s="6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row>
    <row r="84" spans="1:37" ht="30">
      <c r="A84" s="136" t="s">
        <v>464</v>
      </c>
      <c r="B84" s="137" t="s">
        <v>506</v>
      </c>
      <c r="C84" s="138" t="s">
        <v>340</v>
      </c>
      <c r="D84" s="139" t="s">
        <v>507</v>
      </c>
      <c r="E84" s="140">
        <f>VLOOKUP(C84,'WELL | SDGs Alignment'!$C$14:$D$235,2,FALSE)</f>
        <v>0</v>
      </c>
      <c r="F84" s="67"/>
    </row>
    <row r="85" spans="1:37" ht="16">
      <c r="A85" s="136" t="s">
        <v>464</v>
      </c>
      <c r="B85" s="137" t="s">
        <v>506</v>
      </c>
      <c r="C85" s="138" t="s">
        <v>341</v>
      </c>
      <c r="D85" s="139" t="s">
        <v>507</v>
      </c>
      <c r="E85" s="140">
        <f>VLOOKUP(C85,'WELL | SDGs Alignment'!$C$14:$D$235,2,FALSE)</f>
        <v>0</v>
      </c>
      <c r="F85" s="6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row>
    <row r="86" spans="1:37" ht="30">
      <c r="A86" s="136" t="s">
        <v>464</v>
      </c>
      <c r="B86" s="137" t="s">
        <v>506</v>
      </c>
      <c r="C86" s="138" t="s">
        <v>508</v>
      </c>
      <c r="D86" s="139" t="s">
        <v>507</v>
      </c>
      <c r="E86" s="140" t="e">
        <f>VLOOKUP(C86,'WELL | SDGs Alignment'!$C$14:$D$235,2,FALSE)</f>
        <v>#N/A</v>
      </c>
      <c r="F86" s="6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row>
    <row r="87" spans="1:37" ht="30">
      <c r="A87" s="136" t="s">
        <v>464</v>
      </c>
      <c r="B87" s="137" t="s">
        <v>509</v>
      </c>
      <c r="C87" s="138" t="s">
        <v>344</v>
      </c>
      <c r="D87" s="139" t="s">
        <v>476</v>
      </c>
      <c r="E87" s="140">
        <f>VLOOKUP(C87,'WELL | SDGs Alignment'!$C$14:$D$235,2,FALSE)</f>
        <v>0</v>
      </c>
      <c r="F87" s="67"/>
    </row>
    <row r="88" spans="1:37" ht="30">
      <c r="A88" s="136" t="s">
        <v>464</v>
      </c>
      <c r="B88" s="137" t="s">
        <v>509</v>
      </c>
      <c r="C88" s="138" t="s">
        <v>345</v>
      </c>
      <c r="D88" s="139" t="s">
        <v>476</v>
      </c>
      <c r="E88" s="140">
        <f>VLOOKUP(C88,'WELL | SDGs Alignment'!$C$14:$D$235,2,FALSE)</f>
        <v>0</v>
      </c>
      <c r="F88" s="6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row>
    <row r="89" spans="1:37" ht="30">
      <c r="A89" s="136" t="s">
        <v>464</v>
      </c>
      <c r="B89" s="137" t="s">
        <v>510</v>
      </c>
      <c r="C89" s="138" t="s">
        <v>347</v>
      </c>
      <c r="D89" s="139" t="s">
        <v>476</v>
      </c>
      <c r="E89" s="140">
        <f>VLOOKUP(C89,'WELL | SDGs Alignment'!$C$14:$D$235,2,FALSE)</f>
        <v>0</v>
      </c>
      <c r="F89" s="6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row>
    <row r="90" spans="1:37" ht="30">
      <c r="A90" s="136" t="s">
        <v>464</v>
      </c>
      <c r="B90" s="137" t="s">
        <v>511</v>
      </c>
      <c r="C90" s="138" t="s">
        <v>349</v>
      </c>
      <c r="D90" s="139" t="s">
        <v>476</v>
      </c>
      <c r="E90" s="140">
        <f>VLOOKUP(C90,'WELL | SDGs Alignment'!$C$14:$D$235,2,FALSE)</f>
        <v>0</v>
      </c>
      <c r="F90" s="67"/>
    </row>
    <row r="91" spans="1:37" ht="30">
      <c r="A91" s="136" t="s">
        <v>464</v>
      </c>
      <c r="B91" s="137" t="s">
        <v>511</v>
      </c>
      <c r="C91" s="138" t="s">
        <v>350</v>
      </c>
      <c r="D91" s="139" t="s">
        <v>476</v>
      </c>
      <c r="E91" s="140">
        <f>VLOOKUP(C91,'WELL | SDGs Alignment'!$C$14:$D$235,2,FALSE)</f>
        <v>0</v>
      </c>
      <c r="F91" s="6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row>
    <row r="92" spans="1:37" ht="16">
      <c r="A92" s="136" t="s">
        <v>464</v>
      </c>
      <c r="B92" s="137" t="s">
        <v>512</v>
      </c>
      <c r="C92" s="138" t="s">
        <v>352</v>
      </c>
      <c r="D92" s="139" t="s">
        <v>476</v>
      </c>
      <c r="E92" s="140">
        <f>VLOOKUP(C92,'WELL | SDGs Alignment'!$C$14:$D$235,2,FALSE)</f>
        <v>0</v>
      </c>
      <c r="F92" s="67"/>
    </row>
    <row r="93" spans="1:37" ht="30">
      <c r="A93" s="136" t="s">
        <v>464</v>
      </c>
      <c r="B93" s="137" t="s">
        <v>513</v>
      </c>
      <c r="C93" s="138" t="s">
        <v>354</v>
      </c>
      <c r="D93" s="139" t="s">
        <v>476</v>
      </c>
      <c r="E93" s="140">
        <f>VLOOKUP(C93,'WELL | SDGs Alignment'!$C$14:$D$235,2,FALSE)</f>
        <v>0</v>
      </c>
      <c r="F93" s="6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row>
    <row r="94" spans="1:37" ht="30">
      <c r="A94" s="136" t="s">
        <v>464</v>
      </c>
      <c r="B94" s="137" t="s">
        <v>514</v>
      </c>
      <c r="C94" s="138" t="s">
        <v>356</v>
      </c>
      <c r="D94" s="139" t="s">
        <v>476</v>
      </c>
      <c r="E94" s="140">
        <f>VLOOKUP(C94,'WELL | SDGs Alignment'!$C$14:$D$235,2,FALSE)</f>
        <v>0</v>
      </c>
      <c r="F94" s="67"/>
    </row>
    <row r="95" spans="1:37" ht="30">
      <c r="A95" s="136" t="s">
        <v>464</v>
      </c>
      <c r="B95" s="137" t="s">
        <v>514</v>
      </c>
      <c r="C95" s="138" t="s">
        <v>357</v>
      </c>
      <c r="D95" s="139" t="s">
        <v>476</v>
      </c>
      <c r="E95" s="140">
        <f>VLOOKUP(C95,'WELL | SDGs Alignment'!$C$14:$D$235,2,FALSE)</f>
        <v>0</v>
      </c>
      <c r="F95" s="6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row>
    <row r="96" spans="1:37" ht="30">
      <c r="A96" s="136" t="s">
        <v>464</v>
      </c>
      <c r="B96" s="137" t="s">
        <v>515</v>
      </c>
      <c r="C96" s="138" t="s">
        <v>359</v>
      </c>
      <c r="D96" s="139" t="s">
        <v>516</v>
      </c>
      <c r="E96" s="140">
        <f>VLOOKUP(C96,'WELL | SDGs Alignment'!$C$14:$D$235,2,FALSE)</f>
        <v>0</v>
      </c>
      <c r="F96" s="67"/>
    </row>
    <row r="97" spans="1:37" ht="16">
      <c r="A97" s="136" t="s">
        <v>464</v>
      </c>
      <c r="B97" s="137" t="s">
        <v>515</v>
      </c>
      <c r="C97" s="138" t="s">
        <v>360</v>
      </c>
      <c r="D97" s="139" t="s">
        <v>516</v>
      </c>
      <c r="E97" s="140">
        <f>VLOOKUP(C97,'WELL | SDGs Alignment'!$C$14:$D$235,2,FALSE)</f>
        <v>0</v>
      </c>
      <c r="F97" s="67"/>
    </row>
    <row r="98" spans="1:37" ht="30">
      <c r="A98" s="136" t="s">
        <v>464</v>
      </c>
      <c r="B98" s="137" t="s">
        <v>517</v>
      </c>
      <c r="C98" s="138" t="s">
        <v>362</v>
      </c>
      <c r="D98" s="139" t="s">
        <v>518</v>
      </c>
      <c r="E98" s="140">
        <f>VLOOKUP(C98,'WELL | SDGs Alignment'!$C$14:$D$235,2,FALSE)</f>
        <v>0</v>
      </c>
      <c r="F98" s="67"/>
    </row>
    <row r="99" spans="1:37" ht="30">
      <c r="A99" s="136" t="s">
        <v>464</v>
      </c>
      <c r="B99" s="137" t="s">
        <v>517</v>
      </c>
      <c r="C99" s="138" t="s">
        <v>363</v>
      </c>
      <c r="D99" s="139" t="s">
        <v>518</v>
      </c>
      <c r="E99" s="140">
        <f>VLOOKUP(C99,'WELL | SDGs Alignment'!$C$14:$D$235,2,FALSE)</f>
        <v>0</v>
      </c>
      <c r="F99" s="67"/>
    </row>
    <row r="100" spans="1:37" ht="30">
      <c r="A100" s="136" t="s">
        <v>464</v>
      </c>
      <c r="B100" s="137" t="s">
        <v>519</v>
      </c>
      <c r="C100" s="138" t="s">
        <v>164</v>
      </c>
      <c r="D100" s="139" t="s">
        <v>476</v>
      </c>
      <c r="E100" s="140">
        <f>VLOOKUP(C100,'WELL | SDGs Alignment'!$C$14:$D$235,2,FALSE)</f>
        <v>0</v>
      </c>
      <c r="F100" s="67"/>
    </row>
    <row r="101" spans="1:37" ht="30">
      <c r="A101" s="136" t="s">
        <v>464</v>
      </c>
      <c r="B101" s="137" t="s">
        <v>519</v>
      </c>
      <c r="C101" s="138" t="s">
        <v>165</v>
      </c>
      <c r="D101" s="139" t="s">
        <v>476</v>
      </c>
      <c r="E101" s="140">
        <f>VLOOKUP(C101,'WELL | SDGs Alignment'!$C$14:$D$235,2,FALSE)</f>
        <v>0</v>
      </c>
      <c r="F101" s="67"/>
    </row>
    <row r="102" spans="1:37" ht="30">
      <c r="A102" s="136" t="s">
        <v>464</v>
      </c>
      <c r="B102" s="137" t="s">
        <v>520</v>
      </c>
      <c r="C102" s="138" t="s">
        <v>164</v>
      </c>
      <c r="D102" s="139" t="s">
        <v>476</v>
      </c>
      <c r="E102" s="140">
        <f>VLOOKUP(C102,'WELL | SDGs Alignment'!$C$14:$D$235,2,FALSE)</f>
        <v>0</v>
      </c>
      <c r="F102" s="67"/>
    </row>
    <row r="103" spans="1:37" ht="30">
      <c r="A103" s="136" t="s">
        <v>464</v>
      </c>
      <c r="B103" s="137" t="s">
        <v>520</v>
      </c>
      <c r="C103" s="138" t="s">
        <v>165</v>
      </c>
      <c r="D103" s="139" t="s">
        <v>476</v>
      </c>
      <c r="E103" s="140">
        <f>VLOOKUP(C103,'WELL | SDGs Alignment'!$C$14:$D$235,2,FALSE)</f>
        <v>0</v>
      </c>
      <c r="F103" s="67"/>
    </row>
    <row r="104" spans="1:37" ht="16">
      <c r="A104" s="136" t="s">
        <v>464</v>
      </c>
      <c r="B104" s="137" t="s">
        <v>521</v>
      </c>
      <c r="C104" s="138" t="s">
        <v>180</v>
      </c>
      <c r="D104" s="139" t="s">
        <v>476</v>
      </c>
      <c r="E104" s="140">
        <f>VLOOKUP(C104,'WELL | SDGs Alignment'!$C$14:$D$235,2,FALSE)</f>
        <v>0</v>
      </c>
      <c r="F104" s="67"/>
    </row>
    <row r="105" spans="1:37" ht="16">
      <c r="A105" s="136" t="s">
        <v>464</v>
      </c>
      <c r="B105" s="137" t="s">
        <v>522</v>
      </c>
      <c r="C105" s="138" t="s">
        <v>191</v>
      </c>
      <c r="D105" s="139" t="s">
        <v>476</v>
      </c>
      <c r="E105" s="140">
        <f>VLOOKUP(C105,'WELL | SDGs Alignment'!$C$14:$D$235,2,FALSE)</f>
        <v>0</v>
      </c>
      <c r="F105" s="6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row>
    <row r="106" spans="1:37" ht="30">
      <c r="A106" s="136" t="s">
        <v>464</v>
      </c>
      <c r="B106" s="137" t="s">
        <v>194</v>
      </c>
      <c r="C106" s="138" t="s">
        <v>195</v>
      </c>
      <c r="D106" s="139" t="s">
        <v>476</v>
      </c>
      <c r="E106" s="140">
        <f>VLOOKUP(C106,'WELL | SDGs Alignment'!$C$14:$D$235,2,FALSE)</f>
        <v>0</v>
      </c>
      <c r="F106" s="67"/>
    </row>
    <row r="107" spans="1:37" ht="30">
      <c r="A107" s="136" t="s">
        <v>464</v>
      </c>
      <c r="B107" s="137" t="s">
        <v>523</v>
      </c>
      <c r="C107" s="138" t="s">
        <v>278</v>
      </c>
      <c r="D107" s="139" t="s">
        <v>476</v>
      </c>
      <c r="E107" s="140">
        <f>VLOOKUP(C107,'WELL | SDGs Alignment'!$C$14:$D$235,2,FALSE)</f>
        <v>0</v>
      </c>
      <c r="F107" s="6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row>
    <row r="108" spans="1:37" ht="30">
      <c r="A108" s="136" t="s">
        <v>464</v>
      </c>
      <c r="B108" s="137" t="s">
        <v>289</v>
      </c>
      <c r="C108" s="138" t="s">
        <v>290</v>
      </c>
      <c r="D108" s="139" t="s">
        <v>476</v>
      </c>
      <c r="E108" s="140">
        <f>VLOOKUP(C108,'WELL | SDGs Alignment'!$C$14:$D$235,2,FALSE)</f>
        <v>0</v>
      </c>
      <c r="F108" s="67"/>
    </row>
    <row r="109" spans="1:37" ht="30">
      <c r="A109" s="136" t="s">
        <v>464</v>
      </c>
      <c r="B109" s="137" t="s">
        <v>289</v>
      </c>
      <c r="C109" s="138" t="s">
        <v>291</v>
      </c>
      <c r="D109" s="139" t="s">
        <v>476</v>
      </c>
      <c r="E109" s="140">
        <f>VLOOKUP(C109,'WELL | SDGs Alignment'!$C$14:$D$235,2,FALSE)</f>
        <v>0</v>
      </c>
      <c r="F109" s="6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row>
    <row r="110" spans="1:37" ht="30">
      <c r="A110" s="136" t="s">
        <v>464</v>
      </c>
      <c r="B110" s="137" t="s">
        <v>295</v>
      </c>
      <c r="C110" s="138" t="s">
        <v>296</v>
      </c>
      <c r="D110" s="139" t="s">
        <v>476</v>
      </c>
      <c r="E110" s="140">
        <f>VLOOKUP(C110,'WELL | SDGs Alignment'!$C$14:$D$235,2,FALSE)</f>
        <v>0</v>
      </c>
      <c r="F110" s="6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row>
    <row r="111" spans="1:37" ht="30">
      <c r="A111" s="136" t="s">
        <v>464</v>
      </c>
      <c r="B111" s="137" t="s">
        <v>524</v>
      </c>
      <c r="C111" s="138" t="s">
        <v>218</v>
      </c>
      <c r="D111" s="139" t="s">
        <v>476</v>
      </c>
      <c r="E111" s="140">
        <f>VLOOKUP(C111,'WELL | SDGs Alignment'!$C$14:$D$235,2,FALSE)</f>
        <v>0</v>
      </c>
      <c r="F111" s="6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row>
    <row r="112" spans="1:37" ht="30">
      <c r="A112" s="136" t="s">
        <v>464</v>
      </c>
      <c r="B112" s="137" t="s">
        <v>525</v>
      </c>
      <c r="C112" s="138" t="s">
        <v>226</v>
      </c>
      <c r="D112" s="139" t="s">
        <v>476</v>
      </c>
      <c r="E112" s="140">
        <f>VLOOKUP(C112,'WELL | SDGs Alignment'!$C$14:$D$235,2,FALSE)</f>
        <v>0</v>
      </c>
      <c r="F112" s="67"/>
    </row>
    <row r="113" spans="1:37" ht="30">
      <c r="A113" s="136" t="s">
        <v>464</v>
      </c>
      <c r="B113" s="137" t="s">
        <v>525</v>
      </c>
      <c r="C113" s="138" t="s">
        <v>227</v>
      </c>
      <c r="D113" s="139" t="s">
        <v>476</v>
      </c>
      <c r="E113" s="140">
        <f>VLOOKUP(C113,'WELL | SDGs Alignment'!$C$14:$D$235,2,FALSE)</f>
        <v>0</v>
      </c>
      <c r="F113" s="6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row>
    <row r="114" spans="1:37" ht="16">
      <c r="A114" s="136" t="s">
        <v>464</v>
      </c>
      <c r="B114" s="137" t="s">
        <v>525</v>
      </c>
      <c r="C114" s="138" t="s">
        <v>228</v>
      </c>
      <c r="D114" s="139" t="s">
        <v>476</v>
      </c>
      <c r="E114" s="140">
        <f>VLOOKUP(C114,'WELL | SDGs Alignment'!$C$14:$D$235,2,FALSE)</f>
        <v>0</v>
      </c>
      <c r="F114" s="6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row>
    <row r="115" spans="1:37" ht="30">
      <c r="A115" s="136" t="s">
        <v>464</v>
      </c>
      <c r="B115" s="137" t="s">
        <v>526</v>
      </c>
      <c r="C115" s="138" t="s">
        <v>230</v>
      </c>
      <c r="D115" s="139" t="s">
        <v>476</v>
      </c>
      <c r="E115" s="140">
        <f>VLOOKUP(C115,'WELL | SDGs Alignment'!$C$14:$D$235,2,FALSE)</f>
        <v>0</v>
      </c>
      <c r="F115" s="6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row>
    <row r="116" spans="1:37" ht="30">
      <c r="A116" s="136" t="s">
        <v>464</v>
      </c>
      <c r="B116" s="137" t="s">
        <v>526</v>
      </c>
      <c r="C116" s="138" t="s">
        <v>231</v>
      </c>
      <c r="D116" s="139" t="s">
        <v>476</v>
      </c>
      <c r="E116" s="140">
        <f>VLOOKUP(C116,'WELL | SDGs Alignment'!$C$14:$D$235,2,FALSE)</f>
        <v>0</v>
      </c>
      <c r="F116" s="67"/>
    </row>
    <row r="117" spans="1:37" ht="30">
      <c r="A117" s="136" t="s">
        <v>464</v>
      </c>
      <c r="B117" s="137" t="s">
        <v>527</v>
      </c>
      <c r="C117" s="138" t="s">
        <v>233</v>
      </c>
      <c r="D117" s="139" t="s">
        <v>528</v>
      </c>
      <c r="E117" s="140">
        <f>VLOOKUP(C117,'WELL | SDGs Alignment'!$C$14:$D$235,2,FALSE)</f>
        <v>0</v>
      </c>
      <c r="F117" s="6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row>
    <row r="118" spans="1:37" ht="30">
      <c r="A118" s="136" t="s">
        <v>464</v>
      </c>
      <c r="B118" s="137" t="s">
        <v>527</v>
      </c>
      <c r="C118" s="138" t="s">
        <v>234</v>
      </c>
      <c r="D118" s="139" t="s">
        <v>528</v>
      </c>
      <c r="E118" s="140">
        <f>VLOOKUP(C118,'WELL | SDGs Alignment'!$C$14:$D$235,2,FALSE)</f>
        <v>0</v>
      </c>
      <c r="F118" s="6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row>
    <row r="119" spans="1:37" ht="30">
      <c r="A119" s="136" t="s">
        <v>464</v>
      </c>
      <c r="B119" s="137" t="s">
        <v>529</v>
      </c>
      <c r="C119" s="138" t="s">
        <v>236</v>
      </c>
      <c r="D119" s="139" t="s">
        <v>476</v>
      </c>
      <c r="E119" s="140">
        <f>VLOOKUP(C119,'WELL | SDGs Alignment'!$C$14:$D$235,2,FALSE)</f>
        <v>0</v>
      </c>
      <c r="F119" s="6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row>
    <row r="120" spans="1:37" ht="30">
      <c r="A120" s="136" t="s">
        <v>464</v>
      </c>
      <c r="B120" s="137" t="s">
        <v>530</v>
      </c>
      <c r="C120" s="138" t="s">
        <v>238</v>
      </c>
      <c r="D120" s="139" t="s">
        <v>476</v>
      </c>
      <c r="E120" s="140">
        <f>VLOOKUP(C120,'WELL | SDGs Alignment'!$C$14:$D$235,2,FALSE)</f>
        <v>0</v>
      </c>
      <c r="F120" s="67"/>
    </row>
    <row r="121" spans="1:37" ht="30">
      <c r="A121" s="136" t="s">
        <v>464</v>
      </c>
      <c r="B121" s="137" t="s">
        <v>531</v>
      </c>
      <c r="C121" s="138" t="s">
        <v>240</v>
      </c>
      <c r="D121" s="139" t="s">
        <v>476</v>
      </c>
      <c r="E121" s="140">
        <f>VLOOKUP(C121,'WELL | SDGs Alignment'!$C$14:$D$235,2,FALSE)</f>
        <v>0</v>
      </c>
      <c r="F121" s="67"/>
    </row>
    <row r="122" spans="1:37" ht="30">
      <c r="A122" s="136" t="s">
        <v>464</v>
      </c>
      <c r="B122" s="137" t="s">
        <v>531</v>
      </c>
      <c r="C122" s="138" t="s">
        <v>241</v>
      </c>
      <c r="D122" s="139" t="s">
        <v>476</v>
      </c>
      <c r="E122" s="140">
        <f>VLOOKUP(C122,'WELL | SDGs Alignment'!$C$14:$D$235,2,FALSE)</f>
        <v>0</v>
      </c>
      <c r="F122" s="67"/>
    </row>
    <row r="123" spans="1:37" ht="30">
      <c r="A123" s="136" t="s">
        <v>464</v>
      </c>
      <c r="B123" s="137" t="s">
        <v>532</v>
      </c>
      <c r="C123" s="138" t="s">
        <v>243</v>
      </c>
      <c r="D123" s="139" t="s">
        <v>476</v>
      </c>
      <c r="E123" s="140">
        <f>VLOOKUP(C123,'WELL | SDGs Alignment'!$C$14:$D$235,2,FALSE)</f>
        <v>0</v>
      </c>
      <c r="F123" s="67"/>
    </row>
    <row r="124" spans="1:37" ht="30">
      <c r="A124" s="136" t="s">
        <v>464</v>
      </c>
      <c r="B124" s="137" t="s">
        <v>533</v>
      </c>
      <c r="C124" s="138" t="s">
        <v>245</v>
      </c>
      <c r="D124" s="139" t="s">
        <v>476</v>
      </c>
      <c r="E124" s="140">
        <f>VLOOKUP(C124,'WELL | SDGs Alignment'!$C$14:$D$235,2,FALSE)</f>
        <v>0</v>
      </c>
      <c r="F124" s="6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row>
    <row r="125" spans="1:37" ht="30">
      <c r="A125" s="136" t="s">
        <v>464</v>
      </c>
      <c r="B125" s="137" t="s">
        <v>534</v>
      </c>
      <c r="C125" s="138" t="s">
        <v>139</v>
      </c>
      <c r="D125" s="139" t="s">
        <v>535</v>
      </c>
      <c r="E125" s="140">
        <f>VLOOKUP(C125,'WELL | SDGs Alignment'!$C$14:$D$235,2,FALSE)</f>
        <v>0</v>
      </c>
      <c r="F125" s="67"/>
    </row>
    <row r="126" spans="1:37" ht="30">
      <c r="A126" s="136" t="s">
        <v>464</v>
      </c>
      <c r="B126" s="137" t="s">
        <v>536</v>
      </c>
      <c r="C126" s="138" t="s">
        <v>141</v>
      </c>
      <c r="D126" s="139" t="s">
        <v>466</v>
      </c>
      <c r="E126" s="140">
        <f>VLOOKUP(C126,'WELL | SDGs Alignment'!$C$14:$D$235,2,FALSE)</f>
        <v>0</v>
      </c>
      <c r="F126" s="6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row>
    <row r="127" spans="1:37" ht="30">
      <c r="A127" s="136" t="s">
        <v>464</v>
      </c>
      <c r="B127" s="137" t="s">
        <v>536</v>
      </c>
      <c r="C127" s="138" t="s">
        <v>142</v>
      </c>
      <c r="D127" s="139" t="s">
        <v>466</v>
      </c>
      <c r="E127" s="140">
        <f>VLOOKUP(C127,'WELL | SDGs Alignment'!$C$14:$D$235,2,FALSE)</f>
        <v>0</v>
      </c>
      <c r="F127" s="67"/>
    </row>
    <row r="128" spans="1:37" ht="30">
      <c r="A128" s="136" t="s">
        <v>464</v>
      </c>
      <c r="B128" s="137" t="s">
        <v>537</v>
      </c>
      <c r="C128" s="138" t="s">
        <v>144</v>
      </c>
      <c r="D128" s="139" t="s">
        <v>535</v>
      </c>
      <c r="E128" s="140">
        <f>VLOOKUP(C128,'WELL | SDGs Alignment'!$C$14:$D$235,2,FALSE)</f>
        <v>0</v>
      </c>
      <c r="F128" s="6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row>
    <row r="129" spans="1:6" ht="30">
      <c r="A129" s="136" t="s">
        <v>464</v>
      </c>
      <c r="B129" s="137" t="s">
        <v>537</v>
      </c>
      <c r="C129" s="138" t="s">
        <v>145</v>
      </c>
      <c r="D129" s="139" t="s">
        <v>535</v>
      </c>
      <c r="E129" s="140">
        <f>VLOOKUP(C129,'WELL | SDGs Alignment'!$C$14:$D$235,2,FALSE)</f>
        <v>0</v>
      </c>
      <c r="F129" s="67"/>
    </row>
    <row r="130" spans="1:6" ht="30">
      <c r="A130" s="136" t="s">
        <v>464</v>
      </c>
      <c r="B130" s="137" t="s">
        <v>538</v>
      </c>
      <c r="C130" s="138" t="s">
        <v>149</v>
      </c>
      <c r="D130" s="139" t="s">
        <v>539</v>
      </c>
      <c r="E130" s="140">
        <f>VLOOKUP(C130,'WELL | SDGs Alignment'!$C$14:$D$235,2,FALSE)</f>
        <v>0</v>
      </c>
      <c r="F130" s="67"/>
    </row>
    <row r="131" spans="1:6" ht="30">
      <c r="A131" s="136" t="s">
        <v>464</v>
      </c>
      <c r="B131" s="137" t="s">
        <v>538</v>
      </c>
      <c r="C131" s="138" t="s">
        <v>150</v>
      </c>
      <c r="D131" s="139" t="s">
        <v>539</v>
      </c>
      <c r="E131" s="140">
        <f>VLOOKUP(C131,'WELL | SDGs Alignment'!$C$14:$D$235,2,FALSE)</f>
        <v>0</v>
      </c>
      <c r="F131" s="67"/>
    </row>
    <row r="132" spans="1:6" ht="30">
      <c r="A132" s="136" t="s">
        <v>464</v>
      </c>
      <c r="B132" s="137" t="s">
        <v>540</v>
      </c>
      <c r="C132" s="138" t="s">
        <v>158</v>
      </c>
      <c r="D132" s="139" t="s">
        <v>541</v>
      </c>
      <c r="E132" s="140">
        <f>VLOOKUP(C132,'WELL | SDGs Alignment'!$C$14:$D$235,2,FALSE)</f>
        <v>0</v>
      </c>
      <c r="F132" s="67"/>
    </row>
    <row r="133" spans="1:6" ht="30">
      <c r="A133" s="136" t="s">
        <v>464</v>
      </c>
      <c r="B133" s="137" t="s">
        <v>540</v>
      </c>
      <c r="C133" s="138" t="s">
        <v>159</v>
      </c>
      <c r="D133" s="139" t="s">
        <v>541</v>
      </c>
      <c r="E133" s="140">
        <f>VLOOKUP(C133,'WELL | SDGs Alignment'!$C$14:$D$235,2,FALSE)</f>
        <v>0</v>
      </c>
      <c r="F133" s="67"/>
    </row>
    <row r="134" spans="1:6" ht="30">
      <c r="A134" s="136" t="s">
        <v>464</v>
      </c>
      <c r="B134" s="137" t="s">
        <v>540</v>
      </c>
      <c r="C134" s="138" t="s">
        <v>160</v>
      </c>
      <c r="D134" s="139" t="s">
        <v>541</v>
      </c>
      <c r="E134" s="140">
        <f>VLOOKUP(C134,'WELL | SDGs Alignment'!$C$14:$D$235,2,FALSE)</f>
        <v>0</v>
      </c>
      <c r="F134" s="67"/>
    </row>
    <row r="135" spans="1:6" ht="45">
      <c r="A135" s="136" t="s">
        <v>464</v>
      </c>
      <c r="B135" s="137" t="s">
        <v>161</v>
      </c>
      <c r="C135" s="138" t="s">
        <v>162</v>
      </c>
      <c r="D135" s="139" t="s">
        <v>541</v>
      </c>
      <c r="E135" s="140">
        <f>VLOOKUP(C135,'WELL | SDGs Alignment'!$C$14:$D$235,2,FALSE)</f>
        <v>0</v>
      </c>
      <c r="F135" s="67"/>
    </row>
    <row r="136" spans="1:6" ht="16">
      <c r="A136" s="136" t="s">
        <v>464</v>
      </c>
      <c r="B136" s="137" t="s">
        <v>542</v>
      </c>
      <c r="C136" s="138" t="s">
        <v>298</v>
      </c>
      <c r="D136" s="139" t="s">
        <v>539</v>
      </c>
      <c r="E136" s="140">
        <f>VLOOKUP(C136,'WELL | SDGs Alignment'!$C$14:$D$235,2,FALSE)</f>
        <v>0</v>
      </c>
      <c r="F136" s="67"/>
    </row>
    <row r="137" spans="1:6" ht="16">
      <c r="A137" s="136" t="s">
        <v>464</v>
      </c>
      <c r="B137" s="137" t="s">
        <v>542</v>
      </c>
      <c r="C137" s="138" t="s">
        <v>299</v>
      </c>
      <c r="D137" s="139" t="s">
        <v>539</v>
      </c>
      <c r="E137" s="140">
        <f>VLOOKUP(C137,'WELL | SDGs Alignment'!$C$14:$D$235,2,FALSE)</f>
        <v>0</v>
      </c>
      <c r="F137" s="67"/>
    </row>
    <row r="138" spans="1:6" ht="16">
      <c r="A138" s="136" t="s">
        <v>464</v>
      </c>
      <c r="B138" s="137" t="s">
        <v>542</v>
      </c>
      <c r="C138" s="138" t="s">
        <v>300</v>
      </c>
      <c r="D138" s="139" t="s">
        <v>539</v>
      </c>
      <c r="E138" s="140">
        <f>VLOOKUP(C138,'WELL | SDGs Alignment'!$C$14:$D$235,2,FALSE)</f>
        <v>0</v>
      </c>
      <c r="F138" s="67"/>
    </row>
    <row r="139" spans="1:6" ht="30">
      <c r="A139" s="136" t="s">
        <v>464</v>
      </c>
      <c r="B139" s="137" t="s">
        <v>543</v>
      </c>
      <c r="C139" s="138" t="s">
        <v>302</v>
      </c>
      <c r="D139" s="139" t="s">
        <v>539</v>
      </c>
      <c r="E139" s="140">
        <f>VLOOKUP(C139,'WELL | SDGs Alignment'!$C$14:$D$235,2,FALSE)</f>
        <v>0</v>
      </c>
      <c r="F139" s="67"/>
    </row>
    <row r="140" spans="1:6" ht="30">
      <c r="A140" s="136" t="s">
        <v>464</v>
      </c>
      <c r="B140" s="137" t="s">
        <v>543</v>
      </c>
      <c r="C140" s="138" t="s">
        <v>303</v>
      </c>
      <c r="D140" s="139" t="s">
        <v>539</v>
      </c>
      <c r="E140" s="140">
        <f>VLOOKUP(C140,'WELL | SDGs Alignment'!$C$14:$D$235,2,FALSE)</f>
        <v>0</v>
      </c>
      <c r="F140" s="67"/>
    </row>
    <row r="141" spans="1:6" ht="30">
      <c r="A141" s="136" t="s">
        <v>464</v>
      </c>
      <c r="B141" s="137" t="s">
        <v>543</v>
      </c>
      <c r="C141" s="138" t="s">
        <v>304</v>
      </c>
      <c r="D141" s="139" t="s">
        <v>539</v>
      </c>
      <c r="E141" s="140">
        <f>VLOOKUP(C141,'WELL | SDGs Alignment'!$C$14:$D$235,2,FALSE)</f>
        <v>0</v>
      </c>
      <c r="F141" s="67"/>
    </row>
    <row r="142" spans="1:6" ht="30">
      <c r="A142" s="136" t="s">
        <v>464</v>
      </c>
      <c r="B142" s="137" t="s">
        <v>544</v>
      </c>
      <c r="C142" s="138" t="s">
        <v>306</v>
      </c>
      <c r="D142" s="139" t="s">
        <v>539</v>
      </c>
      <c r="E142" s="140">
        <f>VLOOKUP(C142,'WELL | SDGs Alignment'!$C$14:$D$235,2,FALSE)</f>
        <v>0</v>
      </c>
      <c r="F142" s="67"/>
    </row>
    <row r="143" spans="1:6" ht="16">
      <c r="A143" s="136" t="s">
        <v>464</v>
      </c>
      <c r="B143" s="137" t="s">
        <v>544</v>
      </c>
      <c r="C143" s="138" t="s">
        <v>307</v>
      </c>
      <c r="D143" s="139" t="s">
        <v>539</v>
      </c>
      <c r="E143" s="140">
        <f>VLOOKUP(C143,'WELL | SDGs Alignment'!$C$14:$D$235,2,FALSE)</f>
        <v>0</v>
      </c>
      <c r="F143" s="67"/>
    </row>
    <row r="144" spans="1:6" ht="30">
      <c r="A144" s="136" t="s">
        <v>464</v>
      </c>
      <c r="B144" s="137" t="s">
        <v>545</v>
      </c>
      <c r="C144" s="138" t="s">
        <v>309</v>
      </c>
      <c r="D144" s="139" t="s">
        <v>539</v>
      </c>
      <c r="E144" s="140">
        <f>VLOOKUP(C144,'WELL | SDGs Alignment'!$C$14:$D$235,2,FALSE)</f>
        <v>0</v>
      </c>
      <c r="F144" s="67"/>
    </row>
    <row r="145" spans="1:37" ht="30">
      <c r="A145" s="136" t="s">
        <v>464</v>
      </c>
      <c r="B145" s="137" t="s">
        <v>546</v>
      </c>
      <c r="C145" s="138" t="s">
        <v>311</v>
      </c>
      <c r="D145" s="139" t="s">
        <v>539</v>
      </c>
      <c r="E145" s="140">
        <f>VLOOKUP(C145,'WELL | SDGs Alignment'!$C$14:$D$235,2,FALSE)</f>
        <v>0</v>
      </c>
      <c r="F145" s="67"/>
    </row>
    <row r="146" spans="1:37" ht="45">
      <c r="A146" s="136" t="s">
        <v>464</v>
      </c>
      <c r="B146" s="137" t="s">
        <v>546</v>
      </c>
      <c r="C146" s="138" t="s">
        <v>312</v>
      </c>
      <c r="D146" s="139" t="s">
        <v>539</v>
      </c>
      <c r="E146" s="140">
        <f>VLOOKUP(C146,'WELL | SDGs Alignment'!$C$14:$D$235,2,FALSE)</f>
        <v>0</v>
      </c>
      <c r="F146" s="6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row>
    <row r="147" spans="1:37" ht="30">
      <c r="A147" s="136" t="s">
        <v>464</v>
      </c>
      <c r="B147" s="137" t="s">
        <v>547</v>
      </c>
      <c r="C147" s="138" t="s">
        <v>314</v>
      </c>
      <c r="D147" s="139" t="s">
        <v>539</v>
      </c>
      <c r="E147" s="140">
        <f>VLOOKUP(C147,'WELL | SDGs Alignment'!$C$14:$D$235,2,FALSE)</f>
        <v>0</v>
      </c>
      <c r="F147" s="67"/>
    </row>
    <row r="148" spans="1:37" ht="45">
      <c r="A148" s="136" t="s">
        <v>464</v>
      </c>
      <c r="B148" s="137" t="s">
        <v>547</v>
      </c>
      <c r="C148" s="138" t="s">
        <v>315</v>
      </c>
      <c r="D148" s="139" t="s">
        <v>539</v>
      </c>
      <c r="E148" s="140">
        <f>VLOOKUP(C148,'WELL | SDGs Alignment'!$C$14:$D$235,2,FALSE)</f>
        <v>0</v>
      </c>
      <c r="F148" s="6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row>
    <row r="149" spans="1:37" ht="30">
      <c r="A149" s="136" t="s">
        <v>464</v>
      </c>
      <c r="B149" s="137" t="s">
        <v>548</v>
      </c>
      <c r="C149" s="138" t="s">
        <v>317</v>
      </c>
      <c r="D149" s="139" t="s">
        <v>539</v>
      </c>
      <c r="E149" s="140">
        <f>VLOOKUP(C149,'WELL | SDGs Alignment'!$C$14:$D$235,2,FALSE)</f>
        <v>0</v>
      </c>
      <c r="F149" s="67"/>
    </row>
    <row r="150" spans="1:37" ht="30">
      <c r="A150" s="136" t="s">
        <v>464</v>
      </c>
      <c r="B150" s="137" t="s">
        <v>548</v>
      </c>
      <c r="C150" s="138" t="s">
        <v>318</v>
      </c>
      <c r="D150" s="139" t="s">
        <v>539</v>
      </c>
      <c r="E150" s="140">
        <f>VLOOKUP(C150,'WELL | SDGs Alignment'!$C$14:$D$235,2,FALSE)</f>
        <v>0</v>
      </c>
      <c r="F150" s="67"/>
    </row>
    <row r="151" spans="1:37" ht="30">
      <c r="A151" s="136" t="s">
        <v>464</v>
      </c>
      <c r="B151" s="137" t="s">
        <v>548</v>
      </c>
      <c r="C151" s="138" t="s">
        <v>319</v>
      </c>
      <c r="D151" s="139" t="s">
        <v>539</v>
      </c>
      <c r="E151" s="140">
        <f>VLOOKUP(C151,'WELL | SDGs Alignment'!$C$14:$D$235,2,FALSE)</f>
        <v>0</v>
      </c>
      <c r="F151" s="67"/>
    </row>
    <row r="152" spans="1:37" ht="30">
      <c r="A152" s="136" t="s">
        <v>464</v>
      </c>
      <c r="B152" s="137" t="s">
        <v>549</v>
      </c>
      <c r="C152" s="138" t="s">
        <v>321</v>
      </c>
      <c r="D152" s="139" t="s">
        <v>539</v>
      </c>
      <c r="E152" s="140">
        <f>VLOOKUP(C152,'WELL | SDGs Alignment'!$C$14:$D$235,2,FALSE)</f>
        <v>0</v>
      </c>
      <c r="F152" s="67"/>
    </row>
    <row r="153" spans="1:37" ht="16">
      <c r="A153" s="136" t="s">
        <v>464</v>
      </c>
      <c r="B153" s="137" t="s">
        <v>549</v>
      </c>
      <c r="C153" s="138" t="s">
        <v>322</v>
      </c>
      <c r="D153" s="139" t="s">
        <v>539</v>
      </c>
      <c r="E153" s="140">
        <f>VLOOKUP(C153,'WELL | SDGs Alignment'!$C$14:$D$235,2,FALSE)</f>
        <v>0</v>
      </c>
      <c r="F153" s="6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row>
    <row r="154" spans="1:37" ht="30">
      <c r="A154" s="136" t="s">
        <v>464</v>
      </c>
      <c r="B154" s="137" t="s">
        <v>550</v>
      </c>
      <c r="C154" s="138" t="s">
        <v>324</v>
      </c>
      <c r="D154" s="139" t="s">
        <v>539</v>
      </c>
      <c r="E154" s="140">
        <f>VLOOKUP(C154,'WELL | SDGs Alignment'!$C$14:$D$235,2,FALSE)</f>
        <v>0</v>
      </c>
      <c r="F154" s="67"/>
    </row>
    <row r="155" spans="1:37" ht="16">
      <c r="A155" s="136" t="s">
        <v>464</v>
      </c>
      <c r="B155" s="137" t="s">
        <v>551</v>
      </c>
      <c r="C155" s="138" t="s">
        <v>326</v>
      </c>
      <c r="D155" s="139" t="s">
        <v>539</v>
      </c>
      <c r="E155" s="140">
        <f>VLOOKUP(C155,'WELL | SDGs Alignment'!$C$14:$D$235,2,FALSE)</f>
        <v>0</v>
      </c>
      <c r="F155" s="6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row>
    <row r="156" spans="1:37" ht="16">
      <c r="A156" s="136" t="s">
        <v>464</v>
      </c>
      <c r="B156" s="137" t="s">
        <v>552</v>
      </c>
      <c r="C156" s="138" t="s">
        <v>328</v>
      </c>
      <c r="D156" s="139" t="s">
        <v>466</v>
      </c>
      <c r="E156" s="140">
        <f>VLOOKUP(C156,'WELL | SDGs Alignment'!$C$14:$D$235,2,FALSE)</f>
        <v>0</v>
      </c>
      <c r="F156" s="67"/>
    </row>
    <row r="157" spans="1:37" ht="30">
      <c r="A157" s="136" t="s">
        <v>464</v>
      </c>
      <c r="B157" s="137" t="s">
        <v>552</v>
      </c>
      <c r="C157" s="138" t="s">
        <v>329</v>
      </c>
      <c r="D157" s="139" t="s">
        <v>466</v>
      </c>
      <c r="E157" s="140">
        <f>VLOOKUP(C157,'WELL | SDGs Alignment'!$C$14:$D$235,2,FALSE)</f>
        <v>0</v>
      </c>
      <c r="F157" s="67"/>
    </row>
    <row r="158" spans="1:37" ht="30">
      <c r="A158" s="136" t="s">
        <v>464</v>
      </c>
      <c r="B158" s="137" t="s">
        <v>553</v>
      </c>
      <c r="C158" s="145" t="s">
        <v>331</v>
      </c>
      <c r="D158" s="139" t="s">
        <v>541</v>
      </c>
      <c r="E158" s="140">
        <f>VLOOKUP(C158,'WELL | SDGs Alignment'!$C$14:$D$235,2,FALSE)</f>
        <v>0</v>
      </c>
      <c r="F158" s="67"/>
    </row>
    <row r="159" spans="1:37" ht="30">
      <c r="A159" s="136" t="s">
        <v>464</v>
      </c>
      <c r="B159" s="137" t="s">
        <v>553</v>
      </c>
      <c r="C159" s="145" t="s">
        <v>332</v>
      </c>
      <c r="D159" s="139" t="s">
        <v>541</v>
      </c>
      <c r="E159" s="140">
        <f>VLOOKUP(C159,'WELL | SDGs Alignment'!$C$14:$D$235,2,FALSE)</f>
        <v>0</v>
      </c>
      <c r="F159" s="6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row>
    <row r="160" spans="1:37" ht="16">
      <c r="A160" s="136" t="s">
        <v>31</v>
      </c>
      <c r="B160" s="137" t="s">
        <v>400</v>
      </c>
      <c r="C160" s="138" t="s">
        <v>401</v>
      </c>
      <c r="D160" s="139" t="s">
        <v>554</v>
      </c>
      <c r="E160" s="140">
        <f>VLOOKUP(C160,'WELL | SDGs Alignment'!$C$14:$D$235,2,FALSE)</f>
        <v>0</v>
      </c>
      <c r="F160" s="67"/>
    </row>
    <row r="161" spans="1:37" ht="16">
      <c r="A161" s="136" t="s">
        <v>31</v>
      </c>
      <c r="B161" s="137" t="s">
        <v>496</v>
      </c>
      <c r="C161" s="138" t="s">
        <v>199</v>
      </c>
      <c r="D161" s="139" t="s">
        <v>554</v>
      </c>
      <c r="E161" s="140">
        <f>VLOOKUP(C161,'WELL | SDGs Alignment'!$C$14:$D$235,2,FALSE)</f>
        <v>0</v>
      </c>
      <c r="F161" s="6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row>
    <row r="162" spans="1:37" ht="30">
      <c r="A162" s="136" t="s">
        <v>31</v>
      </c>
      <c r="B162" s="137" t="s">
        <v>292</v>
      </c>
      <c r="C162" s="138" t="s">
        <v>293</v>
      </c>
      <c r="D162" s="139" t="s">
        <v>554</v>
      </c>
      <c r="E162" s="140">
        <f>VLOOKUP(C162,'WELL | SDGs Alignment'!$C$14:$D$235,2,FALSE)</f>
        <v>0</v>
      </c>
      <c r="F162" s="6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row>
    <row r="163" spans="1:37" ht="30">
      <c r="A163" s="136" t="s">
        <v>31</v>
      </c>
      <c r="B163" s="137" t="s">
        <v>292</v>
      </c>
      <c r="C163" s="138" t="s">
        <v>294</v>
      </c>
      <c r="D163" s="139" t="s">
        <v>554</v>
      </c>
      <c r="E163" s="140">
        <f>VLOOKUP(C163,'WELL | SDGs Alignment'!$C$14:$D$235,2,FALSE)</f>
        <v>0</v>
      </c>
      <c r="F163" s="6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row>
    <row r="164" spans="1:37" ht="30">
      <c r="A164" s="136" t="s">
        <v>31</v>
      </c>
      <c r="B164" s="137" t="s">
        <v>540</v>
      </c>
      <c r="C164" s="138" t="s">
        <v>158</v>
      </c>
      <c r="D164" s="139" t="s">
        <v>554</v>
      </c>
      <c r="E164" s="140">
        <f>VLOOKUP(C164,'WELL | SDGs Alignment'!$C$14:$D$235,2,FALSE)</f>
        <v>0</v>
      </c>
      <c r="F164" s="67"/>
    </row>
    <row r="165" spans="1:37" ht="30">
      <c r="A165" s="136" t="s">
        <v>31</v>
      </c>
      <c r="B165" s="137" t="s">
        <v>540</v>
      </c>
      <c r="C165" s="138" t="s">
        <v>159</v>
      </c>
      <c r="D165" s="139" t="s">
        <v>554</v>
      </c>
      <c r="E165" s="140">
        <f>VLOOKUP(C165,'WELL | SDGs Alignment'!$C$14:$D$235,2,FALSE)</f>
        <v>0</v>
      </c>
      <c r="F165" s="6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row>
    <row r="166" spans="1:37" ht="30">
      <c r="A166" s="136" t="s">
        <v>31</v>
      </c>
      <c r="B166" s="137" t="s">
        <v>540</v>
      </c>
      <c r="C166" s="138" t="s">
        <v>160</v>
      </c>
      <c r="D166" s="139" t="s">
        <v>554</v>
      </c>
      <c r="E166" s="140">
        <f>VLOOKUP(C166,'WELL | SDGs Alignment'!$C$14:$D$235,2,FALSE)</f>
        <v>0</v>
      </c>
      <c r="F166" s="6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row>
    <row r="167" spans="1:37" ht="16">
      <c r="A167" s="136" t="s">
        <v>32</v>
      </c>
      <c r="B167" s="137" t="s">
        <v>481</v>
      </c>
      <c r="C167" s="138" t="s">
        <v>380</v>
      </c>
      <c r="D167" s="139" t="s">
        <v>555</v>
      </c>
      <c r="E167" s="140">
        <f>VLOOKUP(C167,'WELL | SDGs Alignment'!$C$14:$D$235,2,FALSE)</f>
        <v>0</v>
      </c>
      <c r="F167" s="6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row>
    <row r="168" spans="1:37" ht="30">
      <c r="A168" s="136" t="s">
        <v>32</v>
      </c>
      <c r="B168" s="137" t="s">
        <v>481</v>
      </c>
      <c r="C168" s="138" t="s">
        <v>381</v>
      </c>
      <c r="D168" s="139" t="s">
        <v>555</v>
      </c>
      <c r="E168" s="140">
        <f>VLOOKUP(C168,'WELL | SDGs Alignment'!$C$14:$D$235,2,FALSE)</f>
        <v>0</v>
      </c>
      <c r="F168" s="67"/>
    </row>
    <row r="169" spans="1:37" ht="16">
      <c r="A169" s="136" t="s">
        <v>32</v>
      </c>
      <c r="B169" s="137" t="s">
        <v>481</v>
      </c>
      <c r="C169" s="138" t="s">
        <v>382</v>
      </c>
      <c r="D169" s="139" t="s">
        <v>555</v>
      </c>
      <c r="E169" s="140">
        <f>VLOOKUP(C169,'WELL | SDGs Alignment'!$C$14:$D$235,2,FALSE)</f>
        <v>0</v>
      </c>
      <c r="F169" s="6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row>
    <row r="170" spans="1:37" ht="16">
      <c r="A170" s="136" t="s">
        <v>32</v>
      </c>
      <c r="B170" s="137" t="s">
        <v>484</v>
      </c>
      <c r="C170" s="138" t="s">
        <v>387</v>
      </c>
      <c r="D170" s="139" t="s">
        <v>556</v>
      </c>
      <c r="E170" s="140">
        <f>VLOOKUP(C170,'WELL | SDGs Alignment'!$C$14:$D$235,2,FALSE)</f>
        <v>0</v>
      </c>
      <c r="F170" s="67"/>
    </row>
    <row r="171" spans="1:37" ht="30">
      <c r="A171" s="136" t="s">
        <v>32</v>
      </c>
      <c r="B171" s="137" t="s">
        <v>486</v>
      </c>
      <c r="C171" s="138" t="s">
        <v>389</v>
      </c>
      <c r="D171" s="139" t="s">
        <v>557</v>
      </c>
      <c r="E171" s="140">
        <f>VLOOKUP(C171,'WELL | SDGs Alignment'!$C$14:$D$235,2,FALSE)</f>
        <v>0</v>
      </c>
      <c r="F171" s="6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row>
    <row r="172" spans="1:37" ht="16">
      <c r="A172" s="136" t="s">
        <v>32</v>
      </c>
      <c r="B172" s="137" t="s">
        <v>486</v>
      </c>
      <c r="C172" s="138" t="s">
        <v>390</v>
      </c>
      <c r="D172" s="139" t="s">
        <v>557</v>
      </c>
      <c r="E172" s="140">
        <f>VLOOKUP(C172,'WELL | SDGs Alignment'!$C$14:$D$235,2,FALSE)</f>
        <v>0</v>
      </c>
      <c r="F172" s="67"/>
    </row>
    <row r="173" spans="1:37" ht="16">
      <c r="A173" s="136" t="s">
        <v>32</v>
      </c>
      <c r="B173" s="137" t="s">
        <v>488</v>
      </c>
      <c r="C173" s="138" t="s">
        <v>392</v>
      </c>
      <c r="D173" s="139" t="s">
        <v>558</v>
      </c>
      <c r="E173" s="140">
        <f>VLOOKUP(C173,'WELL | SDGs Alignment'!$C$14:$D$235,2,FALSE)</f>
        <v>0</v>
      </c>
      <c r="F173" s="67"/>
    </row>
    <row r="174" spans="1:37" ht="16">
      <c r="A174" s="136" t="s">
        <v>32</v>
      </c>
      <c r="B174" s="137" t="s">
        <v>488</v>
      </c>
      <c r="C174" s="138" t="s">
        <v>393</v>
      </c>
      <c r="D174" s="139" t="s">
        <v>558</v>
      </c>
      <c r="E174" s="140">
        <f>VLOOKUP(C174,'WELL | SDGs Alignment'!$C$14:$D$235,2,FALSE)</f>
        <v>0</v>
      </c>
      <c r="F174" s="6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row>
    <row r="175" spans="1:37" ht="30">
      <c r="A175" s="136" t="s">
        <v>32</v>
      </c>
      <c r="B175" s="137" t="s">
        <v>488</v>
      </c>
      <c r="C175" s="138" t="s">
        <v>394</v>
      </c>
      <c r="D175" s="139" t="s">
        <v>558</v>
      </c>
      <c r="E175" s="140">
        <f>VLOOKUP(C175,'WELL | SDGs Alignment'!$C$14:$D$235,2,FALSE)</f>
        <v>0</v>
      </c>
      <c r="F175" s="67"/>
    </row>
    <row r="176" spans="1:37" ht="30">
      <c r="A176" s="136" t="s">
        <v>32</v>
      </c>
      <c r="B176" s="137" t="s">
        <v>489</v>
      </c>
      <c r="C176" s="138" t="s">
        <v>396</v>
      </c>
      <c r="D176" s="139" t="s">
        <v>557</v>
      </c>
      <c r="E176" s="140">
        <f>VLOOKUP(C176,'WELL | SDGs Alignment'!$C$14:$D$235,2,FALSE)</f>
        <v>0</v>
      </c>
      <c r="F176" s="67"/>
    </row>
    <row r="177" spans="1:37" ht="16">
      <c r="A177" s="136" t="s">
        <v>32</v>
      </c>
      <c r="B177" s="137" t="s">
        <v>489</v>
      </c>
      <c r="C177" s="138" t="s">
        <v>397</v>
      </c>
      <c r="D177" s="139" t="s">
        <v>557</v>
      </c>
      <c r="E177" s="140">
        <f>VLOOKUP(C177,'WELL | SDGs Alignment'!$C$14:$D$235,2,FALSE)</f>
        <v>0</v>
      </c>
      <c r="F177" s="67"/>
    </row>
    <row r="178" spans="1:37" ht="30">
      <c r="A178" s="136" t="s">
        <v>32</v>
      </c>
      <c r="B178" s="137" t="s">
        <v>398</v>
      </c>
      <c r="C178" s="138" t="s">
        <v>399</v>
      </c>
      <c r="D178" s="139" t="s">
        <v>557</v>
      </c>
      <c r="E178" s="140">
        <f>VLOOKUP(C178,'WELL | SDGs Alignment'!$C$14:$D$235,2,FALSE)</f>
        <v>0</v>
      </c>
      <c r="F178" s="6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row>
    <row r="179" spans="1:37" ht="30">
      <c r="A179" s="136" t="s">
        <v>32</v>
      </c>
      <c r="B179" s="137" t="s">
        <v>415</v>
      </c>
      <c r="C179" s="138" t="s">
        <v>416</v>
      </c>
      <c r="D179" s="139" t="s">
        <v>559</v>
      </c>
      <c r="E179" s="140">
        <f>VLOOKUP(C179,'WELL | SDGs Alignment'!$C$14:$D$235,2,FALSE)</f>
        <v>0</v>
      </c>
      <c r="F179" s="67"/>
    </row>
    <row r="180" spans="1:37" ht="30">
      <c r="A180" s="136" t="s">
        <v>32</v>
      </c>
      <c r="B180" s="137" t="s">
        <v>540</v>
      </c>
      <c r="C180" s="138" t="s">
        <v>158</v>
      </c>
      <c r="D180" s="139" t="s">
        <v>560</v>
      </c>
      <c r="E180" s="140">
        <f>VLOOKUP(C180,'WELL | SDGs Alignment'!$C$14:$D$235,2,FALSE)</f>
        <v>0</v>
      </c>
      <c r="F180" s="6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row>
    <row r="181" spans="1:37" ht="30">
      <c r="A181" s="136" t="s">
        <v>32</v>
      </c>
      <c r="B181" s="137" t="s">
        <v>540</v>
      </c>
      <c r="C181" s="138" t="s">
        <v>159</v>
      </c>
      <c r="D181" s="139" t="s">
        <v>560</v>
      </c>
      <c r="E181" s="140">
        <f>VLOOKUP(C181,'WELL | SDGs Alignment'!$C$14:$D$235,2,FALSE)</f>
        <v>0</v>
      </c>
      <c r="F181" s="67"/>
    </row>
    <row r="182" spans="1:37" ht="30">
      <c r="A182" s="136" t="s">
        <v>32</v>
      </c>
      <c r="B182" s="137" t="s">
        <v>540</v>
      </c>
      <c r="C182" s="138" t="s">
        <v>160</v>
      </c>
      <c r="D182" s="139" t="s">
        <v>560</v>
      </c>
      <c r="E182" s="140">
        <f>VLOOKUP(C182,'WELL | SDGs Alignment'!$C$14:$D$235,2,FALSE)</f>
        <v>0</v>
      </c>
      <c r="F182" s="6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row>
    <row r="183" spans="1:37" ht="30">
      <c r="A183" s="136" t="s">
        <v>33</v>
      </c>
      <c r="B183" s="137" t="s">
        <v>534</v>
      </c>
      <c r="C183" s="138" t="s">
        <v>139</v>
      </c>
      <c r="D183" s="139" t="s">
        <v>561</v>
      </c>
      <c r="E183" s="140">
        <f>VLOOKUP(C183,'WELL | SDGs Alignment'!$C$14:$D$235,2,FALSE)</f>
        <v>0</v>
      </c>
      <c r="F183" s="67"/>
    </row>
    <row r="184" spans="1:37" ht="30">
      <c r="A184" s="136" t="s">
        <v>33</v>
      </c>
      <c r="B184" s="137" t="s">
        <v>536</v>
      </c>
      <c r="C184" s="138" t="s">
        <v>141</v>
      </c>
      <c r="D184" s="139" t="s">
        <v>561</v>
      </c>
      <c r="E184" s="140">
        <f>VLOOKUP(C184,'WELL | SDGs Alignment'!$C$14:$D$235,2,FALSE)</f>
        <v>0</v>
      </c>
      <c r="F184" s="6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row>
    <row r="185" spans="1:37" ht="30">
      <c r="A185" s="136" t="s">
        <v>33</v>
      </c>
      <c r="B185" s="137" t="s">
        <v>536</v>
      </c>
      <c r="C185" s="138" t="s">
        <v>142</v>
      </c>
      <c r="D185" s="139" t="s">
        <v>561</v>
      </c>
      <c r="E185" s="140">
        <f>VLOOKUP(C185,'WELL | SDGs Alignment'!$C$14:$D$235,2,FALSE)</f>
        <v>0</v>
      </c>
      <c r="F185" s="67"/>
    </row>
    <row r="186" spans="1:37" ht="30">
      <c r="A186" s="136" t="s">
        <v>33</v>
      </c>
      <c r="B186" s="137" t="s">
        <v>537</v>
      </c>
      <c r="C186" s="138" t="s">
        <v>144</v>
      </c>
      <c r="D186" s="139" t="s">
        <v>561</v>
      </c>
      <c r="E186" s="140">
        <f>VLOOKUP(C186,'WELL | SDGs Alignment'!$C$14:$D$235,2,FALSE)</f>
        <v>0</v>
      </c>
      <c r="F186" s="6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row>
    <row r="187" spans="1:37" ht="30">
      <c r="A187" s="136" t="s">
        <v>33</v>
      </c>
      <c r="B187" s="137" t="s">
        <v>537</v>
      </c>
      <c r="C187" s="138" t="s">
        <v>145</v>
      </c>
      <c r="D187" s="139" t="s">
        <v>561</v>
      </c>
      <c r="E187" s="140">
        <f>VLOOKUP(C187,'WELL | SDGs Alignment'!$C$14:$D$235,2,FALSE)</f>
        <v>0</v>
      </c>
      <c r="F187" s="67"/>
    </row>
    <row r="188" spans="1:37" ht="30">
      <c r="A188" s="136" t="s">
        <v>33</v>
      </c>
      <c r="B188" s="137" t="s">
        <v>538</v>
      </c>
      <c r="C188" s="138" t="s">
        <v>149</v>
      </c>
      <c r="D188" s="139" t="s">
        <v>561</v>
      </c>
      <c r="E188" s="140">
        <f>VLOOKUP(C188,'WELL | SDGs Alignment'!$C$14:$D$235,2,FALSE)</f>
        <v>0</v>
      </c>
      <c r="F188" s="6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row>
    <row r="189" spans="1:37" ht="30">
      <c r="A189" s="136" t="s">
        <v>33</v>
      </c>
      <c r="B189" s="137" t="s">
        <v>538</v>
      </c>
      <c r="C189" s="138" t="s">
        <v>150</v>
      </c>
      <c r="D189" s="139" t="s">
        <v>561</v>
      </c>
      <c r="E189" s="140">
        <f>VLOOKUP(C189,'WELL | SDGs Alignment'!$C$14:$D$235,2,FALSE)</f>
        <v>0</v>
      </c>
      <c r="F189" s="67"/>
    </row>
    <row r="190" spans="1:37" ht="30">
      <c r="A190" s="136" t="s">
        <v>33</v>
      </c>
      <c r="B190" s="137" t="s">
        <v>151</v>
      </c>
      <c r="C190" s="138" t="s">
        <v>152</v>
      </c>
      <c r="D190" s="139" t="s">
        <v>561</v>
      </c>
      <c r="E190" s="140">
        <f>VLOOKUP(C190,'WELL | SDGs Alignment'!$C$14:$D$235,2,FALSE)</f>
        <v>0</v>
      </c>
      <c r="F190" s="6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row>
    <row r="191" spans="1:37" ht="30">
      <c r="A191" s="136" t="s">
        <v>33</v>
      </c>
      <c r="B191" s="137" t="s">
        <v>153</v>
      </c>
      <c r="C191" s="138" t="s">
        <v>154</v>
      </c>
      <c r="D191" s="139" t="s">
        <v>562</v>
      </c>
      <c r="E191" s="140">
        <f>VLOOKUP(C191,'WELL | SDGs Alignment'!$C$14:$D$235,2,FALSE)</f>
        <v>0</v>
      </c>
      <c r="F191" s="67"/>
    </row>
    <row r="192" spans="1:37" ht="30">
      <c r="A192" s="136" t="s">
        <v>33</v>
      </c>
      <c r="B192" s="137" t="s">
        <v>153</v>
      </c>
      <c r="C192" s="138" t="s">
        <v>155</v>
      </c>
      <c r="D192" s="139" t="s">
        <v>562</v>
      </c>
      <c r="E192" s="140">
        <f>VLOOKUP(C192,'WELL | SDGs Alignment'!$C$14:$D$235,2,FALSE)</f>
        <v>0</v>
      </c>
      <c r="F192" s="67"/>
    </row>
    <row r="193" spans="1:37" ht="30">
      <c r="A193" s="136" t="s">
        <v>33</v>
      </c>
      <c r="B193" s="137" t="s">
        <v>153</v>
      </c>
      <c r="C193" s="138" t="s">
        <v>156</v>
      </c>
      <c r="D193" s="139" t="s">
        <v>562</v>
      </c>
      <c r="E193" s="140">
        <f>VLOOKUP(C193,'WELL | SDGs Alignment'!$C$14:$D$235,2,FALSE)</f>
        <v>0</v>
      </c>
      <c r="F193" s="67"/>
    </row>
    <row r="194" spans="1:37" ht="30">
      <c r="A194" s="136" t="s">
        <v>33</v>
      </c>
      <c r="B194" s="137" t="s">
        <v>157</v>
      </c>
      <c r="C194" s="138" t="s">
        <v>158</v>
      </c>
      <c r="D194" s="139" t="s">
        <v>563</v>
      </c>
      <c r="E194" s="140">
        <f>VLOOKUP(C194,'WELL | SDGs Alignment'!$C$14:$D$235,2,FALSE)</f>
        <v>0</v>
      </c>
      <c r="F194" s="67"/>
    </row>
    <row r="195" spans="1:37" ht="30">
      <c r="A195" s="136" t="s">
        <v>33</v>
      </c>
      <c r="B195" s="137" t="s">
        <v>157</v>
      </c>
      <c r="C195" s="138" t="s">
        <v>159</v>
      </c>
      <c r="D195" s="139" t="s">
        <v>563</v>
      </c>
      <c r="E195" s="140">
        <f>VLOOKUP(C195,'WELL | SDGs Alignment'!$C$14:$D$235,2,FALSE)</f>
        <v>0</v>
      </c>
      <c r="F195" s="67"/>
    </row>
    <row r="196" spans="1:37" ht="30">
      <c r="A196" s="136" t="s">
        <v>33</v>
      </c>
      <c r="B196" s="137" t="s">
        <v>157</v>
      </c>
      <c r="C196" s="138" t="s">
        <v>160</v>
      </c>
      <c r="D196" s="139" t="s">
        <v>563</v>
      </c>
      <c r="E196" s="140">
        <f>VLOOKUP(C196,'WELL | SDGs Alignment'!$C$14:$D$235,2,FALSE)</f>
        <v>0</v>
      </c>
      <c r="F196" s="67"/>
    </row>
    <row r="197" spans="1:37" ht="45">
      <c r="A197" s="136" t="s">
        <v>33</v>
      </c>
      <c r="B197" s="137" t="s">
        <v>564</v>
      </c>
      <c r="C197" s="138" t="s">
        <v>162</v>
      </c>
      <c r="D197" s="139" t="s">
        <v>565</v>
      </c>
      <c r="E197" s="140">
        <f>VLOOKUP(C197,'WELL | SDGs Alignment'!$C$14:$D$235,2,FALSE)</f>
        <v>0</v>
      </c>
      <c r="F197" s="67"/>
    </row>
    <row r="198" spans="1:37" ht="16">
      <c r="A198" s="136" t="s">
        <v>34</v>
      </c>
      <c r="B198" s="137" t="s">
        <v>128</v>
      </c>
      <c r="C198" s="138" t="s">
        <v>129</v>
      </c>
      <c r="D198" s="139" t="s">
        <v>566</v>
      </c>
      <c r="E198" s="140">
        <f>VLOOKUP(C198,'WELL | SDGs Alignment'!$C$14:$D$235,2,FALSE)</f>
        <v>0</v>
      </c>
      <c r="F198" s="67"/>
    </row>
    <row r="199" spans="1:37" ht="16">
      <c r="A199" s="136" t="s">
        <v>34</v>
      </c>
      <c r="B199" s="137" t="s">
        <v>495</v>
      </c>
      <c r="C199" s="138" t="s">
        <v>197</v>
      </c>
      <c r="D199" s="139" t="s">
        <v>566</v>
      </c>
      <c r="E199" s="140">
        <f>VLOOKUP(C199,'WELL | SDGs Alignment'!$C$14:$D$235,2,FALSE)</f>
        <v>0</v>
      </c>
      <c r="F199" s="67"/>
    </row>
    <row r="200" spans="1:37" ht="16">
      <c r="A200" s="136" t="s">
        <v>34</v>
      </c>
      <c r="B200" s="137" t="s">
        <v>496</v>
      </c>
      <c r="C200" s="138" t="s">
        <v>199</v>
      </c>
      <c r="D200" s="139" t="s">
        <v>567</v>
      </c>
      <c r="E200" s="140">
        <f>VLOOKUP(C200,'WELL | SDGs Alignment'!$C$14:$D$235,2,FALSE)</f>
        <v>0</v>
      </c>
      <c r="F200" s="6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row>
    <row r="201" spans="1:37" ht="16">
      <c r="A201" s="136" t="s">
        <v>34</v>
      </c>
      <c r="B201" s="137" t="s">
        <v>500</v>
      </c>
      <c r="C201" s="138" t="s">
        <v>205</v>
      </c>
      <c r="D201" s="139" t="s">
        <v>567</v>
      </c>
      <c r="E201" s="140">
        <f>VLOOKUP(C201,'WELL | SDGs Alignment'!$C$14:$D$235,2,FALSE)</f>
        <v>0</v>
      </c>
      <c r="F201" s="67"/>
    </row>
    <row r="202" spans="1:37" ht="16">
      <c r="A202" s="136" t="s">
        <v>34</v>
      </c>
      <c r="B202" s="137" t="s">
        <v>500</v>
      </c>
      <c r="C202" s="138" t="s">
        <v>206</v>
      </c>
      <c r="D202" s="139" t="s">
        <v>567</v>
      </c>
      <c r="E202" s="140">
        <f>VLOOKUP(C202,'WELL | SDGs Alignment'!$C$14:$D$235,2,FALSE)</f>
        <v>0</v>
      </c>
      <c r="F202" s="67"/>
    </row>
    <row r="203" spans="1:37" ht="30">
      <c r="A203" s="136" t="s">
        <v>34</v>
      </c>
      <c r="B203" s="137" t="s">
        <v>501</v>
      </c>
      <c r="C203" s="138" t="s">
        <v>208</v>
      </c>
      <c r="D203" s="139" t="s">
        <v>568</v>
      </c>
      <c r="E203" s="140">
        <f>VLOOKUP(C203,'WELL | SDGs Alignment'!$C$14:$D$235,2,FALSE)</f>
        <v>0</v>
      </c>
      <c r="F203" s="67"/>
    </row>
    <row r="204" spans="1:37" ht="30">
      <c r="A204" s="136" t="s">
        <v>35</v>
      </c>
      <c r="B204" s="137" t="s">
        <v>398</v>
      </c>
      <c r="C204" s="138" t="s">
        <v>399</v>
      </c>
      <c r="D204" s="139" t="s">
        <v>569</v>
      </c>
      <c r="E204" s="140">
        <f>VLOOKUP(C204,'WELL | SDGs Alignment'!$C$14:$D$235,2,FALSE)</f>
        <v>0</v>
      </c>
      <c r="F204" s="67"/>
    </row>
    <row r="205" spans="1:37" ht="16">
      <c r="A205" s="136" t="s">
        <v>35</v>
      </c>
      <c r="B205" s="137" t="s">
        <v>412</v>
      </c>
      <c r="C205" s="138" t="s">
        <v>413</v>
      </c>
      <c r="D205" s="139" t="s">
        <v>570</v>
      </c>
      <c r="E205" s="140">
        <f>VLOOKUP(C205,'WELL | SDGs Alignment'!$C$14:$D$235,2,FALSE)</f>
        <v>0</v>
      </c>
      <c r="F205" s="67"/>
    </row>
    <row r="206" spans="1:37" ht="30">
      <c r="A206" s="136" t="s">
        <v>35</v>
      </c>
      <c r="B206" s="137" t="s">
        <v>412</v>
      </c>
      <c r="C206" s="138" t="s">
        <v>414</v>
      </c>
      <c r="D206" s="139" t="s">
        <v>570</v>
      </c>
      <c r="E206" s="140">
        <f>VLOOKUP(C206,'WELL | SDGs Alignment'!$C$14:$D$235,2,FALSE)</f>
        <v>0</v>
      </c>
      <c r="F206" s="6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row>
    <row r="207" spans="1:37" ht="30">
      <c r="A207" s="136" t="s">
        <v>35</v>
      </c>
      <c r="B207" s="137" t="s">
        <v>415</v>
      </c>
      <c r="C207" s="138" t="s">
        <v>416</v>
      </c>
      <c r="D207" s="139" t="s">
        <v>571</v>
      </c>
      <c r="E207" s="140">
        <f>VLOOKUP(C207,'WELL | SDGs Alignment'!$C$14:$D$235,2,FALSE)</f>
        <v>0</v>
      </c>
      <c r="F207" s="67"/>
    </row>
    <row r="208" spans="1:37" ht="16">
      <c r="A208" s="136" t="s">
        <v>35</v>
      </c>
      <c r="B208" s="137" t="s">
        <v>496</v>
      </c>
      <c r="C208" s="138" t="s">
        <v>199</v>
      </c>
      <c r="D208" s="139" t="s">
        <v>571</v>
      </c>
      <c r="E208" s="140">
        <f>VLOOKUP(C208,'WELL | SDGs Alignment'!$C$14:$D$235,2,FALSE)</f>
        <v>0</v>
      </c>
      <c r="F208" s="6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row>
    <row r="209" spans="1:37" ht="30">
      <c r="A209" s="136" t="s">
        <v>36</v>
      </c>
      <c r="B209" s="137" t="s">
        <v>264</v>
      </c>
      <c r="C209" s="138" t="s">
        <v>265</v>
      </c>
      <c r="D209" s="139" t="s">
        <v>572</v>
      </c>
      <c r="E209" s="140">
        <f>VLOOKUP(C209,'WELL | SDGs Alignment'!$C$14:$D$235,2,FALSE)</f>
        <v>0</v>
      </c>
      <c r="F209" s="67"/>
    </row>
    <row r="210" spans="1:37" ht="30">
      <c r="A210" s="136" t="s">
        <v>36</v>
      </c>
      <c r="B210" s="137" t="s">
        <v>542</v>
      </c>
      <c r="C210" s="138" t="s">
        <v>298</v>
      </c>
      <c r="D210" s="139" t="s">
        <v>573</v>
      </c>
      <c r="E210" s="140">
        <f>VLOOKUP(C210,'WELL | SDGs Alignment'!$C$14:$D$235,2,FALSE)</f>
        <v>0</v>
      </c>
      <c r="F210" s="6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row>
    <row r="211" spans="1:37" ht="30">
      <c r="A211" s="136" t="s">
        <v>36</v>
      </c>
      <c r="B211" s="137" t="s">
        <v>542</v>
      </c>
      <c r="C211" s="138" t="s">
        <v>299</v>
      </c>
      <c r="D211" s="139" t="s">
        <v>573</v>
      </c>
      <c r="E211" s="140">
        <f>VLOOKUP(C211,'WELL | SDGs Alignment'!$C$14:$D$235,2,FALSE)</f>
        <v>0</v>
      </c>
      <c r="F211" s="67"/>
    </row>
    <row r="212" spans="1:37" ht="30">
      <c r="A212" s="136" t="s">
        <v>36</v>
      </c>
      <c r="B212" s="137" t="s">
        <v>542</v>
      </c>
      <c r="C212" s="138" t="s">
        <v>300</v>
      </c>
      <c r="D212" s="139" t="s">
        <v>573</v>
      </c>
      <c r="E212" s="140">
        <f>VLOOKUP(C212,'WELL | SDGs Alignment'!$C$14:$D$235,2,FALSE)</f>
        <v>0</v>
      </c>
      <c r="F212" s="67"/>
    </row>
    <row r="213" spans="1:37" ht="30">
      <c r="A213" s="136" t="s">
        <v>36</v>
      </c>
      <c r="B213" s="137" t="s">
        <v>543</v>
      </c>
      <c r="C213" s="138" t="s">
        <v>302</v>
      </c>
      <c r="D213" s="139" t="s">
        <v>573</v>
      </c>
      <c r="E213" s="140">
        <f>VLOOKUP(C213,'WELL | SDGs Alignment'!$C$14:$D$235,2,FALSE)</f>
        <v>0</v>
      </c>
      <c r="F213" s="67"/>
    </row>
    <row r="214" spans="1:37" ht="30">
      <c r="A214" s="136" t="s">
        <v>36</v>
      </c>
      <c r="B214" s="137" t="s">
        <v>543</v>
      </c>
      <c r="C214" s="138" t="s">
        <v>303</v>
      </c>
      <c r="D214" s="139" t="s">
        <v>573</v>
      </c>
      <c r="E214" s="140">
        <f>VLOOKUP(C214,'WELL | SDGs Alignment'!$C$14:$D$235,2,FALSE)</f>
        <v>0</v>
      </c>
      <c r="F214" s="6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row>
    <row r="215" spans="1:37" ht="30">
      <c r="A215" s="136" t="s">
        <v>36</v>
      </c>
      <c r="B215" s="137" t="s">
        <v>543</v>
      </c>
      <c r="C215" s="138" t="s">
        <v>304</v>
      </c>
      <c r="D215" s="139" t="s">
        <v>573</v>
      </c>
      <c r="E215" s="140">
        <f>VLOOKUP(C215,'WELL | SDGs Alignment'!$C$14:$D$235,2,FALSE)</f>
        <v>0</v>
      </c>
      <c r="F215" s="6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row>
    <row r="216" spans="1:37" ht="30">
      <c r="A216" s="136" t="s">
        <v>36</v>
      </c>
      <c r="B216" s="137" t="s">
        <v>544</v>
      </c>
      <c r="C216" s="138" t="s">
        <v>306</v>
      </c>
      <c r="D216" s="139" t="s">
        <v>573</v>
      </c>
      <c r="E216" s="140">
        <f>VLOOKUP(C216,'WELL | SDGs Alignment'!$C$14:$D$235,2,FALSE)</f>
        <v>0</v>
      </c>
      <c r="F216" s="67"/>
    </row>
    <row r="217" spans="1:37" ht="30">
      <c r="A217" s="136" t="s">
        <v>36</v>
      </c>
      <c r="B217" s="137" t="s">
        <v>544</v>
      </c>
      <c r="C217" s="138" t="s">
        <v>307</v>
      </c>
      <c r="D217" s="139" t="s">
        <v>573</v>
      </c>
      <c r="E217" s="140">
        <f>VLOOKUP(C217,'WELL | SDGs Alignment'!$C$14:$D$235,2,FALSE)</f>
        <v>0</v>
      </c>
      <c r="F217" s="67"/>
    </row>
    <row r="218" spans="1:37" ht="30">
      <c r="A218" s="136" t="s">
        <v>36</v>
      </c>
      <c r="B218" s="137" t="s">
        <v>546</v>
      </c>
      <c r="C218" s="138" t="s">
        <v>311</v>
      </c>
      <c r="D218" s="139" t="s">
        <v>573</v>
      </c>
      <c r="E218" s="140">
        <f>VLOOKUP(C218,'WELL | SDGs Alignment'!$C$14:$D$235,2,FALSE)</f>
        <v>0</v>
      </c>
      <c r="F218" s="67"/>
    </row>
    <row r="219" spans="1:37" ht="45">
      <c r="A219" s="136" t="s">
        <v>36</v>
      </c>
      <c r="B219" s="137" t="s">
        <v>546</v>
      </c>
      <c r="C219" s="138" t="s">
        <v>312</v>
      </c>
      <c r="D219" s="139" t="s">
        <v>573</v>
      </c>
      <c r="E219" s="140">
        <f>VLOOKUP(C219,'WELL | SDGs Alignment'!$C$14:$D$235,2,FALSE)</f>
        <v>0</v>
      </c>
      <c r="F219" s="6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row>
    <row r="220" spans="1:37" ht="30">
      <c r="A220" s="136" t="s">
        <v>36</v>
      </c>
      <c r="B220" s="137" t="s">
        <v>547</v>
      </c>
      <c r="C220" s="138" t="s">
        <v>314</v>
      </c>
      <c r="D220" s="139" t="s">
        <v>573</v>
      </c>
      <c r="E220" s="140">
        <f>VLOOKUP(C220,'WELL | SDGs Alignment'!$C$14:$D$235,2,FALSE)</f>
        <v>0</v>
      </c>
      <c r="F220" s="6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row>
    <row r="221" spans="1:37" ht="45">
      <c r="A221" s="136" t="s">
        <v>36</v>
      </c>
      <c r="B221" s="137" t="s">
        <v>547</v>
      </c>
      <c r="C221" s="138" t="s">
        <v>315</v>
      </c>
      <c r="D221" s="139" t="s">
        <v>573</v>
      </c>
      <c r="E221" s="140">
        <f>VLOOKUP(C221,'WELL | SDGs Alignment'!$C$14:$D$235,2,FALSE)</f>
        <v>0</v>
      </c>
      <c r="F221" s="67"/>
    </row>
    <row r="222" spans="1:37" ht="30">
      <c r="A222" s="136" t="s">
        <v>36</v>
      </c>
      <c r="B222" s="137" t="s">
        <v>548</v>
      </c>
      <c r="C222" s="138" t="s">
        <v>317</v>
      </c>
      <c r="D222" s="139" t="s">
        <v>573</v>
      </c>
      <c r="E222" s="140">
        <f>VLOOKUP(C222,'WELL | SDGs Alignment'!$C$14:$D$235,2,FALSE)</f>
        <v>0</v>
      </c>
      <c r="F222" s="6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row>
    <row r="223" spans="1:37" ht="30">
      <c r="A223" s="136" t="s">
        <v>36</v>
      </c>
      <c r="B223" s="137" t="s">
        <v>548</v>
      </c>
      <c r="C223" s="138" t="s">
        <v>318</v>
      </c>
      <c r="D223" s="139" t="s">
        <v>573</v>
      </c>
      <c r="E223" s="140">
        <f>VLOOKUP(C223,'WELL | SDGs Alignment'!$C$14:$D$235,2,FALSE)</f>
        <v>0</v>
      </c>
      <c r="F223" s="67"/>
    </row>
    <row r="224" spans="1:37" ht="30">
      <c r="A224" s="136" t="s">
        <v>36</v>
      </c>
      <c r="B224" s="137" t="s">
        <v>548</v>
      </c>
      <c r="C224" s="138" t="s">
        <v>319</v>
      </c>
      <c r="D224" s="139" t="s">
        <v>573</v>
      </c>
      <c r="E224" s="140">
        <f>VLOOKUP(C224,'WELL | SDGs Alignment'!$C$14:$D$235,2,FALSE)</f>
        <v>0</v>
      </c>
      <c r="F224" s="6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row>
    <row r="225" spans="1:37" ht="30">
      <c r="A225" s="136" t="s">
        <v>36</v>
      </c>
      <c r="B225" s="137" t="s">
        <v>549</v>
      </c>
      <c r="C225" s="138" t="s">
        <v>321</v>
      </c>
      <c r="D225" s="139" t="s">
        <v>573</v>
      </c>
      <c r="E225" s="140">
        <f>VLOOKUP(C225,'WELL | SDGs Alignment'!$C$14:$D$235,2,FALSE)</f>
        <v>0</v>
      </c>
      <c r="F225" s="67"/>
    </row>
    <row r="226" spans="1:37" ht="30">
      <c r="A226" s="136" t="s">
        <v>36</v>
      </c>
      <c r="B226" s="137" t="s">
        <v>549</v>
      </c>
      <c r="C226" s="138" t="s">
        <v>322</v>
      </c>
      <c r="D226" s="139" t="s">
        <v>573</v>
      </c>
      <c r="E226" s="140">
        <f>VLOOKUP(C226,'WELL | SDGs Alignment'!$C$14:$D$235,2,FALSE)</f>
        <v>0</v>
      </c>
      <c r="F226" s="6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row>
    <row r="227" spans="1:37" ht="30">
      <c r="A227" s="136" t="s">
        <v>37</v>
      </c>
      <c r="B227" s="137" t="s">
        <v>366</v>
      </c>
      <c r="C227" s="138" t="s">
        <v>367</v>
      </c>
      <c r="D227" s="139" t="s">
        <v>574</v>
      </c>
      <c r="E227" s="140">
        <f>VLOOKUP(C227,'WELL | SDGs Alignment'!$C$14:$D$235,2,FALSE)</f>
        <v>0</v>
      </c>
      <c r="F227" s="67"/>
    </row>
    <row r="228" spans="1:37" ht="30">
      <c r="A228" s="136" t="s">
        <v>37</v>
      </c>
      <c r="B228" s="137" t="s">
        <v>366</v>
      </c>
      <c r="C228" s="138" t="s">
        <v>368</v>
      </c>
      <c r="D228" s="139" t="s">
        <v>574</v>
      </c>
      <c r="E228" s="140">
        <f>VLOOKUP(C228,'WELL | SDGs Alignment'!$C$14:$D$235,2,FALSE)</f>
        <v>0</v>
      </c>
      <c r="F228" s="6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row>
    <row r="229" spans="1:37" ht="16">
      <c r="A229" s="136" t="s">
        <v>37</v>
      </c>
      <c r="B229" s="137" t="s">
        <v>371</v>
      </c>
      <c r="C229" s="138" t="s">
        <v>372</v>
      </c>
      <c r="D229" s="139" t="s">
        <v>575</v>
      </c>
      <c r="E229" s="140">
        <f>VLOOKUP(C229,'WELL | SDGs Alignment'!$C$14:$D$235,2,FALSE)</f>
        <v>0</v>
      </c>
      <c r="F229" s="67"/>
    </row>
    <row r="230" spans="1:37" ht="30">
      <c r="A230" s="136" t="s">
        <v>37</v>
      </c>
      <c r="B230" s="137" t="s">
        <v>371</v>
      </c>
      <c r="C230" s="138" t="s">
        <v>373</v>
      </c>
      <c r="D230" s="139" t="s">
        <v>575</v>
      </c>
      <c r="E230" s="140">
        <f>VLOOKUP(C230,'WELL | SDGs Alignment'!$C$14:$D$235,2,FALSE)</f>
        <v>0</v>
      </c>
      <c r="F230" s="67"/>
    </row>
    <row r="231" spans="1:37" ht="16">
      <c r="A231" s="136" t="s">
        <v>37</v>
      </c>
      <c r="B231" s="137" t="s">
        <v>374</v>
      </c>
      <c r="C231" s="138" t="s">
        <v>375</v>
      </c>
      <c r="D231" s="139" t="s">
        <v>575</v>
      </c>
      <c r="E231" s="140">
        <f>VLOOKUP(C231,'WELL | SDGs Alignment'!$C$14:$D$235,2,FALSE)</f>
        <v>0</v>
      </c>
      <c r="F231" s="67"/>
    </row>
    <row r="232" spans="1:37" ht="30">
      <c r="A232" s="136" t="s">
        <v>37</v>
      </c>
      <c r="B232" s="137" t="s">
        <v>374</v>
      </c>
      <c r="C232" s="138" t="s">
        <v>376</v>
      </c>
      <c r="D232" s="139" t="s">
        <v>575</v>
      </c>
      <c r="E232" s="140">
        <f>VLOOKUP(C232,'WELL | SDGs Alignment'!$C$14:$D$235,2,FALSE)</f>
        <v>0</v>
      </c>
      <c r="F232" s="6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row>
    <row r="233" spans="1:37" ht="16">
      <c r="A233" s="136" t="s">
        <v>37</v>
      </c>
      <c r="B233" s="137" t="s">
        <v>374</v>
      </c>
      <c r="C233" s="138" t="s">
        <v>377</v>
      </c>
      <c r="D233" s="139" t="s">
        <v>575</v>
      </c>
      <c r="E233" s="140">
        <f>VLOOKUP(C233,'WELL | SDGs Alignment'!$C$14:$D$235,2,FALSE)</f>
        <v>0</v>
      </c>
      <c r="F233" s="67"/>
    </row>
    <row r="234" spans="1:37" ht="30">
      <c r="A234" s="136" t="s">
        <v>37</v>
      </c>
      <c r="B234" s="137" t="s">
        <v>374</v>
      </c>
      <c r="C234" s="138" t="s">
        <v>378</v>
      </c>
      <c r="D234" s="139" t="s">
        <v>575</v>
      </c>
      <c r="E234" s="140">
        <f>VLOOKUP(C234,'WELL | SDGs Alignment'!$C$14:$D$235,2,FALSE)</f>
        <v>0</v>
      </c>
      <c r="F234" s="6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row>
    <row r="235" spans="1:37" ht="30">
      <c r="A235" s="136" t="s">
        <v>37</v>
      </c>
      <c r="B235" s="137" t="s">
        <v>398</v>
      </c>
      <c r="C235" s="138" t="s">
        <v>399</v>
      </c>
      <c r="D235" s="139" t="s">
        <v>574</v>
      </c>
      <c r="E235" s="140">
        <f>VLOOKUP(C235,'WELL | SDGs Alignment'!$C$14:$D$235,2,FALSE)</f>
        <v>0</v>
      </c>
      <c r="F235" s="67"/>
    </row>
    <row r="236" spans="1:37" ht="16">
      <c r="A236" s="136" t="s">
        <v>37</v>
      </c>
      <c r="B236" s="137" t="s">
        <v>400</v>
      </c>
      <c r="C236" s="138" t="s">
        <v>401</v>
      </c>
      <c r="D236" s="139" t="s">
        <v>575</v>
      </c>
      <c r="E236" s="140">
        <f>VLOOKUP(C236,'WELL | SDGs Alignment'!$C$14:$D$235,2,FALSE)</f>
        <v>0</v>
      </c>
      <c r="F236" s="67"/>
    </row>
    <row r="237" spans="1:37" ht="16">
      <c r="A237" s="136" t="s">
        <v>37</v>
      </c>
      <c r="B237" s="137" t="s">
        <v>410</v>
      </c>
      <c r="C237" s="138" t="s">
        <v>411</v>
      </c>
      <c r="D237" s="139" t="s">
        <v>575</v>
      </c>
      <c r="E237" s="140">
        <f>VLOOKUP(C237,'WELL | SDGs Alignment'!$C$14:$D$235,2,FALSE)</f>
        <v>0</v>
      </c>
      <c r="F237" s="67"/>
    </row>
    <row r="238" spans="1:37" ht="16">
      <c r="A238" s="136" t="s">
        <v>37</v>
      </c>
      <c r="B238" s="137" t="s">
        <v>412</v>
      </c>
      <c r="C238" s="138" t="s">
        <v>413</v>
      </c>
      <c r="D238" s="139" t="s">
        <v>574</v>
      </c>
      <c r="E238" s="140">
        <f>VLOOKUP(C238,'WELL | SDGs Alignment'!$C$14:$D$235,2,FALSE)</f>
        <v>0</v>
      </c>
      <c r="F238" s="67"/>
    </row>
    <row r="239" spans="1:37" ht="30">
      <c r="A239" s="136" t="s">
        <v>37</v>
      </c>
      <c r="B239" s="137" t="s">
        <v>412</v>
      </c>
      <c r="C239" s="138" t="s">
        <v>414</v>
      </c>
      <c r="D239" s="139" t="s">
        <v>574</v>
      </c>
      <c r="E239" s="140">
        <f>VLOOKUP(C239,'WELL | SDGs Alignment'!$C$14:$D$235,2,FALSE)</f>
        <v>0</v>
      </c>
      <c r="F239" s="67"/>
    </row>
    <row r="240" spans="1:37" ht="30">
      <c r="A240" s="136" t="s">
        <v>37</v>
      </c>
      <c r="B240" s="137" t="s">
        <v>415</v>
      </c>
      <c r="C240" s="138" t="s">
        <v>416</v>
      </c>
      <c r="D240" s="139" t="s">
        <v>574</v>
      </c>
      <c r="E240" s="140">
        <f>VLOOKUP(C240,'WELL | SDGs Alignment'!$C$14:$D$235,2,FALSE)</f>
        <v>0</v>
      </c>
      <c r="F240" s="6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row>
    <row r="241" spans="1:37" ht="30">
      <c r="A241" s="136" t="s">
        <v>37</v>
      </c>
      <c r="B241" s="137" t="s">
        <v>214</v>
      </c>
      <c r="C241" s="138" t="s">
        <v>215</v>
      </c>
      <c r="D241" s="139" t="s">
        <v>574</v>
      </c>
      <c r="E241" s="140">
        <f>VLOOKUP(C241,'WELL | SDGs Alignment'!$C$14:$D$235,2,FALSE)</f>
        <v>0</v>
      </c>
      <c r="F241" s="67"/>
    </row>
    <row r="242" spans="1:37" ht="30">
      <c r="A242" s="136" t="s">
        <v>37</v>
      </c>
      <c r="B242" s="137" t="s">
        <v>214</v>
      </c>
      <c r="C242" s="138" t="s">
        <v>216</v>
      </c>
      <c r="D242" s="139" t="s">
        <v>574</v>
      </c>
      <c r="E242" s="140">
        <f>VLOOKUP(C242,'WELL | SDGs Alignment'!$C$14:$D$235,2,FALSE)</f>
        <v>0</v>
      </c>
      <c r="F242" s="6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row>
    <row r="243" spans="1:37" ht="30">
      <c r="A243" s="136" t="s">
        <v>37</v>
      </c>
      <c r="B243" s="137" t="s">
        <v>333</v>
      </c>
      <c r="C243" s="138" t="s">
        <v>334</v>
      </c>
      <c r="D243" s="139" t="s">
        <v>575</v>
      </c>
      <c r="E243" s="140">
        <f>VLOOKUP(C243,'WELL | SDGs Alignment'!$C$14:$D$235,2,FALSE)</f>
        <v>0</v>
      </c>
      <c r="F243" s="67"/>
    </row>
    <row r="244" spans="1:37" ht="30">
      <c r="A244" s="136" t="s">
        <v>37</v>
      </c>
      <c r="B244" s="137" t="s">
        <v>338</v>
      </c>
      <c r="C244" s="138" t="s">
        <v>339</v>
      </c>
      <c r="D244" s="139" t="s">
        <v>576</v>
      </c>
      <c r="E244" s="140">
        <f>VLOOKUP(C244,'WELL | SDGs Alignment'!$C$14:$D$235,2,FALSE)</f>
        <v>0</v>
      </c>
      <c r="F244" s="6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row>
    <row r="245" spans="1:37" ht="30">
      <c r="A245" s="136" t="s">
        <v>37</v>
      </c>
      <c r="B245" s="137" t="s">
        <v>338</v>
      </c>
      <c r="C245" s="138" t="s">
        <v>340</v>
      </c>
      <c r="D245" s="139" t="s">
        <v>576</v>
      </c>
      <c r="E245" s="140">
        <f>VLOOKUP(C245,'WELL | SDGs Alignment'!$C$14:$D$235,2,FALSE)</f>
        <v>0</v>
      </c>
      <c r="F245" s="67"/>
    </row>
    <row r="246" spans="1:37" ht="16">
      <c r="A246" s="136" t="s">
        <v>37</v>
      </c>
      <c r="B246" s="137" t="s">
        <v>338</v>
      </c>
      <c r="C246" s="138" t="s">
        <v>341</v>
      </c>
      <c r="D246" s="139" t="s">
        <v>576</v>
      </c>
      <c r="E246" s="140">
        <f>VLOOKUP(C246,'WELL | SDGs Alignment'!$C$14:$D$235,2,FALSE)</f>
        <v>0</v>
      </c>
      <c r="F246" s="6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row>
    <row r="247" spans="1:37" ht="30">
      <c r="A247" s="136" t="s">
        <v>37</v>
      </c>
      <c r="B247" s="137" t="s">
        <v>338</v>
      </c>
      <c r="C247" s="138" t="s">
        <v>508</v>
      </c>
      <c r="D247" s="139" t="s">
        <v>576</v>
      </c>
      <c r="E247" s="140" t="e">
        <f>VLOOKUP(C247,'WELL | SDGs Alignment'!$C$14:$D$235,2,FALSE)</f>
        <v>#N/A</v>
      </c>
      <c r="F247" s="67"/>
    </row>
    <row r="248" spans="1:37" ht="30">
      <c r="A248" s="136" t="s">
        <v>37</v>
      </c>
      <c r="B248" s="137" t="s">
        <v>343</v>
      </c>
      <c r="C248" s="138" t="s">
        <v>344</v>
      </c>
      <c r="D248" s="139" t="s">
        <v>575</v>
      </c>
      <c r="E248" s="140">
        <f>VLOOKUP(C248,'WELL | SDGs Alignment'!$C$14:$D$235,2,FALSE)</f>
        <v>0</v>
      </c>
      <c r="F248" s="67"/>
    </row>
    <row r="249" spans="1:37" ht="30">
      <c r="A249" s="136" t="s">
        <v>37</v>
      </c>
      <c r="B249" s="137" t="s">
        <v>343</v>
      </c>
      <c r="C249" s="138" t="s">
        <v>345</v>
      </c>
      <c r="D249" s="139" t="s">
        <v>575</v>
      </c>
      <c r="E249" s="140">
        <f>VLOOKUP(C249,'WELL | SDGs Alignment'!$C$14:$D$235,2,FALSE)</f>
        <v>0</v>
      </c>
      <c r="F249" s="6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row>
    <row r="250" spans="1:37" ht="30">
      <c r="A250" s="136" t="s">
        <v>37</v>
      </c>
      <c r="B250" s="137" t="s">
        <v>361</v>
      </c>
      <c r="C250" s="138" t="s">
        <v>362</v>
      </c>
      <c r="D250" s="139" t="s">
        <v>575</v>
      </c>
      <c r="E250" s="140">
        <f>VLOOKUP(C250,'WELL | SDGs Alignment'!$C$14:$D$235,2,FALSE)</f>
        <v>0</v>
      </c>
      <c r="F250" s="6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row>
    <row r="251" spans="1:37" ht="30">
      <c r="A251" s="136" t="s">
        <v>37</v>
      </c>
      <c r="B251" s="137" t="s">
        <v>361</v>
      </c>
      <c r="C251" s="138" t="s">
        <v>363</v>
      </c>
      <c r="D251" s="139" t="s">
        <v>575</v>
      </c>
      <c r="E251" s="140">
        <f>VLOOKUP(C251,'WELL | SDGs Alignment'!$C$14:$D$235,2,FALSE)</f>
        <v>0</v>
      </c>
      <c r="F251" s="6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row>
    <row r="252" spans="1:37" ht="30">
      <c r="A252" s="136" t="s">
        <v>38</v>
      </c>
      <c r="B252" s="137" t="s">
        <v>128</v>
      </c>
      <c r="C252" s="138" t="s">
        <v>129</v>
      </c>
      <c r="D252" s="139" t="s">
        <v>577</v>
      </c>
      <c r="E252" s="140">
        <f>VLOOKUP(C252,'WELL | SDGs Alignment'!$C$14:$D$235,2,FALSE)</f>
        <v>0</v>
      </c>
      <c r="F252" s="67"/>
    </row>
    <row r="253" spans="1:37" ht="30">
      <c r="A253" s="136" t="s">
        <v>38</v>
      </c>
      <c r="B253" s="137" t="s">
        <v>366</v>
      </c>
      <c r="C253" s="138" t="s">
        <v>367</v>
      </c>
      <c r="D253" s="139" t="s">
        <v>578</v>
      </c>
      <c r="E253" s="140">
        <f>VLOOKUP(C253,'WELL | SDGs Alignment'!$C$14:$D$235,2,FALSE)</f>
        <v>0</v>
      </c>
      <c r="F253" s="67"/>
    </row>
    <row r="254" spans="1:37" ht="30">
      <c r="A254" s="136" t="s">
        <v>38</v>
      </c>
      <c r="B254" s="137" t="s">
        <v>366</v>
      </c>
      <c r="C254" s="138" t="s">
        <v>368</v>
      </c>
      <c r="D254" s="139" t="s">
        <v>578</v>
      </c>
      <c r="E254" s="140">
        <f>VLOOKUP(C254,'WELL | SDGs Alignment'!$C$14:$D$235,2,FALSE)</f>
        <v>0</v>
      </c>
      <c r="F254" s="67"/>
    </row>
    <row r="255" spans="1:37" ht="30">
      <c r="A255" s="136" t="s">
        <v>38</v>
      </c>
      <c r="B255" s="137" t="s">
        <v>369</v>
      </c>
      <c r="C255" s="138" t="s">
        <v>370</v>
      </c>
      <c r="D255" s="139" t="s">
        <v>579</v>
      </c>
      <c r="E255" s="140">
        <f>VLOOKUP(C255,'WELL | SDGs Alignment'!$C$14:$D$235,2,FALSE)</f>
        <v>0</v>
      </c>
      <c r="F255" s="6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row>
    <row r="256" spans="1:37" ht="30">
      <c r="A256" s="136" t="s">
        <v>38</v>
      </c>
      <c r="B256" s="137" t="s">
        <v>395</v>
      </c>
      <c r="C256" s="138" t="s">
        <v>396</v>
      </c>
      <c r="D256" s="139" t="s">
        <v>580</v>
      </c>
      <c r="E256" s="140">
        <f>VLOOKUP(C256,'WELL | SDGs Alignment'!$C$14:$D$235,2,FALSE)</f>
        <v>0</v>
      </c>
      <c r="F256" s="6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row>
    <row r="257" spans="1:37" ht="30">
      <c r="A257" s="136" t="s">
        <v>38</v>
      </c>
      <c r="B257" s="137" t="s">
        <v>395</v>
      </c>
      <c r="C257" s="138" t="s">
        <v>397</v>
      </c>
      <c r="D257" s="139" t="s">
        <v>580</v>
      </c>
      <c r="E257" s="140">
        <f>VLOOKUP(C257,'WELL | SDGs Alignment'!$C$14:$D$235,2,FALSE)</f>
        <v>0</v>
      </c>
      <c r="F257" s="67"/>
    </row>
    <row r="258" spans="1:37" ht="30">
      <c r="A258" s="136" t="s">
        <v>38</v>
      </c>
      <c r="B258" s="137" t="s">
        <v>400</v>
      </c>
      <c r="C258" s="138" t="s">
        <v>401</v>
      </c>
      <c r="D258" s="139" t="s">
        <v>580</v>
      </c>
      <c r="E258" s="140">
        <f>VLOOKUP(C258,'WELL | SDGs Alignment'!$C$14:$D$235,2,FALSE)</f>
        <v>0</v>
      </c>
      <c r="F258" s="6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row>
    <row r="259" spans="1:37" ht="30">
      <c r="A259" s="136" t="s">
        <v>38</v>
      </c>
      <c r="B259" s="137" t="s">
        <v>410</v>
      </c>
      <c r="C259" s="138" t="s">
        <v>411</v>
      </c>
      <c r="D259" s="139" t="s">
        <v>581</v>
      </c>
      <c r="E259" s="140">
        <f>VLOOKUP(C259,'WELL | SDGs Alignment'!$C$14:$D$235,2,FALSE)</f>
        <v>0</v>
      </c>
      <c r="F259" s="6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row>
    <row r="260" spans="1:37" ht="30">
      <c r="A260" s="136" t="s">
        <v>38</v>
      </c>
      <c r="B260" s="137" t="s">
        <v>434</v>
      </c>
      <c r="C260" s="138" t="s">
        <v>435</v>
      </c>
      <c r="D260" s="139" t="s">
        <v>582</v>
      </c>
      <c r="E260" s="140">
        <f>VLOOKUP(C260,'WELL | SDGs Alignment'!$C$14:$D$235,2,FALSE)</f>
        <v>0</v>
      </c>
      <c r="F260" s="67"/>
    </row>
    <row r="261" spans="1:37" ht="30">
      <c r="A261" s="136" t="s">
        <v>38</v>
      </c>
      <c r="B261" s="137" t="s">
        <v>496</v>
      </c>
      <c r="C261" s="138" t="s">
        <v>199</v>
      </c>
      <c r="D261" s="139" t="s">
        <v>580</v>
      </c>
      <c r="E261" s="140">
        <f>VLOOKUP(C261,'WELL | SDGs Alignment'!$C$14:$D$235,2,FALSE)</f>
        <v>0</v>
      </c>
      <c r="F261" s="6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row>
    <row r="262" spans="1:37" ht="30">
      <c r="A262" s="136" t="s">
        <v>38</v>
      </c>
      <c r="B262" s="137" t="s">
        <v>355</v>
      </c>
      <c r="C262" s="138" t="s">
        <v>356</v>
      </c>
      <c r="D262" s="139" t="s">
        <v>580</v>
      </c>
      <c r="E262" s="140">
        <f>VLOOKUP(C262,'WELL | SDGs Alignment'!$C$14:$D$235,2,FALSE)</f>
        <v>0</v>
      </c>
      <c r="F262" s="6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row>
    <row r="263" spans="1:37" ht="30">
      <c r="A263" s="136" t="s">
        <v>38</v>
      </c>
      <c r="B263" s="137" t="s">
        <v>355</v>
      </c>
      <c r="C263" s="138" t="s">
        <v>357</v>
      </c>
      <c r="D263" s="139" t="s">
        <v>580</v>
      </c>
      <c r="E263" s="140">
        <f>VLOOKUP(C263,'WELL | SDGs Alignment'!$C$14:$D$235,2,FALSE)</f>
        <v>0</v>
      </c>
      <c r="F263" s="67"/>
    </row>
    <row r="264" spans="1:37" ht="30">
      <c r="A264" s="136" t="s">
        <v>38</v>
      </c>
      <c r="B264" s="137" t="s">
        <v>192</v>
      </c>
      <c r="C264" s="138" t="s">
        <v>193</v>
      </c>
      <c r="D264" s="139" t="s">
        <v>577</v>
      </c>
      <c r="E264" s="140">
        <f>VLOOKUP(C264,'WELL | SDGs Alignment'!$C$14:$D$235,2,FALSE)</f>
        <v>0</v>
      </c>
      <c r="F264" s="6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row>
    <row r="265" spans="1:37" ht="30">
      <c r="A265" s="136" t="s">
        <v>38</v>
      </c>
      <c r="B265" s="137" t="s">
        <v>274</v>
      </c>
      <c r="C265" s="138" t="s">
        <v>275</v>
      </c>
      <c r="D265" s="139" t="s">
        <v>580</v>
      </c>
      <c r="E265" s="140">
        <f>VLOOKUP(C265,'WELL | SDGs Alignment'!$C$14:$D$235,2,FALSE)</f>
        <v>0</v>
      </c>
      <c r="F265" s="6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row>
    <row r="266" spans="1:37" ht="30">
      <c r="A266" s="136" t="s">
        <v>38</v>
      </c>
      <c r="B266" s="137" t="s">
        <v>274</v>
      </c>
      <c r="C266" s="138" t="s">
        <v>276</v>
      </c>
      <c r="D266" s="139" t="s">
        <v>580</v>
      </c>
      <c r="E266" s="140">
        <f>VLOOKUP(C266,'WELL | SDGs Alignment'!$C$14:$D$235,2,FALSE)</f>
        <v>0</v>
      </c>
      <c r="F266" s="67"/>
    </row>
    <row r="267" spans="1:37" ht="30">
      <c r="A267" s="136" t="s">
        <v>38</v>
      </c>
      <c r="B267" s="137" t="s">
        <v>277</v>
      </c>
      <c r="C267" s="138" t="s">
        <v>278</v>
      </c>
      <c r="D267" s="139" t="s">
        <v>580</v>
      </c>
      <c r="E267" s="140">
        <f>VLOOKUP(C267,'WELL | SDGs Alignment'!$C$14:$D$235,2,FALSE)</f>
        <v>0</v>
      </c>
      <c r="F267" s="6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row>
    <row r="268" spans="1:37" ht="30">
      <c r="A268" s="136" t="s">
        <v>38</v>
      </c>
      <c r="B268" s="137" t="s">
        <v>282</v>
      </c>
      <c r="C268" s="138" t="s">
        <v>283</v>
      </c>
      <c r="D268" s="139" t="s">
        <v>580</v>
      </c>
      <c r="E268" s="140">
        <f>VLOOKUP(C268,'WELL | SDGs Alignment'!$C$14:$D$235,2,FALSE)</f>
        <v>0</v>
      </c>
      <c r="F268" s="6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row>
    <row r="269" spans="1:37" ht="30">
      <c r="A269" s="136" t="s">
        <v>38</v>
      </c>
      <c r="B269" s="137" t="s">
        <v>284</v>
      </c>
      <c r="C269" s="138" t="s">
        <v>285</v>
      </c>
      <c r="D269" s="139" t="s">
        <v>580</v>
      </c>
      <c r="E269" s="140">
        <f>VLOOKUP(C269,'WELL | SDGs Alignment'!$C$14:$D$235,2,FALSE)</f>
        <v>0</v>
      </c>
      <c r="F269" s="67"/>
    </row>
    <row r="270" spans="1:37" ht="30">
      <c r="A270" s="136" t="s">
        <v>38</v>
      </c>
      <c r="B270" s="137" t="s">
        <v>292</v>
      </c>
      <c r="C270" s="138" t="s">
        <v>293</v>
      </c>
      <c r="D270" s="139" t="s">
        <v>580</v>
      </c>
      <c r="E270" s="140">
        <f>VLOOKUP(C270,'WELL | SDGs Alignment'!$C$14:$D$235,2,FALSE)</f>
        <v>0</v>
      </c>
      <c r="F270" s="67"/>
    </row>
    <row r="271" spans="1:37" ht="30">
      <c r="A271" s="136" t="s">
        <v>38</v>
      </c>
      <c r="B271" s="137" t="s">
        <v>292</v>
      </c>
      <c r="C271" s="138" t="s">
        <v>294</v>
      </c>
      <c r="D271" s="139" t="s">
        <v>580</v>
      </c>
      <c r="E271" s="140">
        <f>VLOOKUP(C271,'WELL | SDGs Alignment'!$C$14:$D$235,2,FALSE)</f>
        <v>0</v>
      </c>
      <c r="F271" s="67"/>
    </row>
    <row r="272" spans="1:37" ht="30">
      <c r="A272" s="136" t="s">
        <v>38</v>
      </c>
      <c r="B272" s="137" t="s">
        <v>270</v>
      </c>
      <c r="C272" s="138" t="s">
        <v>271</v>
      </c>
      <c r="D272" s="139" t="s">
        <v>577</v>
      </c>
      <c r="E272" s="140">
        <f>VLOOKUP(C272,'WELL | SDGs Alignment'!$C$14:$D$235,2,FALSE)</f>
        <v>0</v>
      </c>
      <c r="F272" s="6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row>
    <row r="273" spans="1:37" ht="30">
      <c r="A273" s="136" t="s">
        <v>38</v>
      </c>
      <c r="B273" s="137" t="s">
        <v>270</v>
      </c>
      <c r="C273" s="138" t="s">
        <v>272</v>
      </c>
      <c r="D273" s="139" t="s">
        <v>577</v>
      </c>
      <c r="E273" s="140">
        <f>VLOOKUP(C273,'WELL | SDGs Alignment'!$C$14:$D$235,2,FALSE)</f>
        <v>0</v>
      </c>
      <c r="F273" s="6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row>
    <row r="274" spans="1:37" ht="30">
      <c r="A274" s="136" t="s">
        <v>38</v>
      </c>
      <c r="B274" s="137" t="s">
        <v>270</v>
      </c>
      <c r="C274" s="138" t="s">
        <v>273</v>
      </c>
      <c r="D274" s="139" t="s">
        <v>577</v>
      </c>
      <c r="E274" s="140">
        <f>VLOOKUP(C274,'WELL | SDGs Alignment'!$C$14:$D$235,2,FALSE)</f>
        <v>0</v>
      </c>
      <c r="F274" s="67"/>
    </row>
    <row r="275" spans="1:37" ht="30">
      <c r="A275" s="136" t="s">
        <v>38</v>
      </c>
      <c r="B275" s="137" t="s">
        <v>217</v>
      </c>
      <c r="C275" s="138" t="s">
        <v>218</v>
      </c>
      <c r="D275" s="139" t="s">
        <v>577</v>
      </c>
      <c r="E275" s="140">
        <f>VLOOKUP(C275,'WELL | SDGs Alignment'!$C$14:$D$235,2,FALSE)</f>
        <v>0</v>
      </c>
      <c r="F275" s="6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row>
    <row r="276" spans="1:37" ht="30">
      <c r="A276" s="136" t="s">
        <v>38</v>
      </c>
      <c r="B276" s="137" t="s">
        <v>229</v>
      </c>
      <c r="C276" s="138" t="s">
        <v>230</v>
      </c>
      <c r="D276" s="139" t="s">
        <v>577</v>
      </c>
      <c r="E276" s="140">
        <f>VLOOKUP(C276,'WELL | SDGs Alignment'!$C$14:$D$235,2,FALSE)</f>
        <v>0</v>
      </c>
      <c r="F276" s="6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row>
    <row r="277" spans="1:37" ht="30">
      <c r="A277" s="136" t="s">
        <v>38</v>
      </c>
      <c r="B277" s="137" t="s">
        <v>229</v>
      </c>
      <c r="C277" s="138" t="s">
        <v>231</v>
      </c>
      <c r="D277" s="139" t="s">
        <v>577</v>
      </c>
      <c r="E277" s="140">
        <f>VLOOKUP(C277,'WELL | SDGs Alignment'!$C$14:$D$235,2,FALSE)</f>
        <v>0</v>
      </c>
      <c r="F277" s="67"/>
    </row>
    <row r="278" spans="1:37" ht="30">
      <c r="A278" s="136" t="s">
        <v>38</v>
      </c>
      <c r="B278" s="137" t="s">
        <v>232</v>
      </c>
      <c r="C278" s="138" t="s">
        <v>233</v>
      </c>
      <c r="D278" s="139" t="s">
        <v>583</v>
      </c>
      <c r="E278" s="140">
        <f>VLOOKUP(C278,'WELL | SDGs Alignment'!$C$14:$D$235,2,FALSE)</f>
        <v>0</v>
      </c>
      <c r="F278" s="6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row>
    <row r="279" spans="1:37" ht="30">
      <c r="A279" s="136" t="s">
        <v>38</v>
      </c>
      <c r="B279" s="137" t="s">
        <v>232</v>
      </c>
      <c r="C279" s="138" t="s">
        <v>234</v>
      </c>
      <c r="D279" s="139" t="s">
        <v>583</v>
      </c>
      <c r="E279" s="140">
        <f>VLOOKUP(C279,'WELL | SDGs Alignment'!$C$14:$D$235,2,FALSE)</f>
        <v>0</v>
      </c>
      <c r="F279" s="6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row>
    <row r="280" spans="1:37" ht="30">
      <c r="A280" s="136" t="s">
        <v>38</v>
      </c>
      <c r="B280" s="137" t="s">
        <v>239</v>
      </c>
      <c r="C280" s="138" t="s">
        <v>240</v>
      </c>
      <c r="D280" s="139" t="s">
        <v>580</v>
      </c>
      <c r="E280" s="140">
        <f>VLOOKUP(C280,'WELL | SDGs Alignment'!$C$14:$D$235,2,FALSE)</f>
        <v>0</v>
      </c>
      <c r="F280" s="67"/>
    </row>
    <row r="281" spans="1:37" ht="30">
      <c r="A281" s="136" t="s">
        <v>38</v>
      </c>
      <c r="B281" s="137" t="s">
        <v>239</v>
      </c>
      <c r="C281" s="138" t="s">
        <v>241</v>
      </c>
      <c r="D281" s="139" t="s">
        <v>580</v>
      </c>
      <c r="E281" s="140">
        <f>VLOOKUP(C281,'WELL | SDGs Alignment'!$C$14:$D$235,2,FALSE)</f>
        <v>0</v>
      </c>
      <c r="F281" s="6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row>
    <row r="282" spans="1:37" ht="30">
      <c r="A282" s="136" t="s">
        <v>38</v>
      </c>
      <c r="B282" s="137" t="s">
        <v>308</v>
      </c>
      <c r="C282" s="138" t="s">
        <v>309</v>
      </c>
      <c r="D282" s="139" t="s">
        <v>578</v>
      </c>
      <c r="E282" s="140">
        <f>VLOOKUP(C282,'WELL | SDGs Alignment'!$C$14:$D$235,2,FALSE)</f>
        <v>0</v>
      </c>
      <c r="F282" s="6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row>
    <row r="283" spans="1:37" ht="30">
      <c r="A283" s="136" t="s">
        <v>38</v>
      </c>
      <c r="B283" s="137" t="s">
        <v>323</v>
      </c>
      <c r="C283" s="138" t="s">
        <v>324</v>
      </c>
      <c r="D283" s="139" t="s">
        <v>577</v>
      </c>
      <c r="E283" s="140">
        <f>VLOOKUP(C283,'WELL | SDGs Alignment'!$C$14:$D$235,2,FALSE)</f>
        <v>0</v>
      </c>
      <c r="F283" s="67"/>
    </row>
    <row r="284" spans="1:37" ht="30">
      <c r="A284" s="136" t="s">
        <v>39</v>
      </c>
      <c r="B284" s="137" t="s">
        <v>177</v>
      </c>
      <c r="C284" s="138" t="s">
        <v>178</v>
      </c>
      <c r="D284" s="139" t="s">
        <v>584</v>
      </c>
      <c r="E284" s="140">
        <f>VLOOKUP(C284,'WELL | SDGs Alignment'!$C$14:$D$235,2,FALSE)</f>
        <v>0</v>
      </c>
      <c r="F284" s="6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row>
    <row r="285" spans="1:37" ht="30">
      <c r="A285" s="136" t="s">
        <v>39</v>
      </c>
      <c r="B285" s="137" t="s">
        <v>188</v>
      </c>
      <c r="C285" s="138" t="s">
        <v>189</v>
      </c>
      <c r="D285" s="139" t="s">
        <v>585</v>
      </c>
      <c r="E285" s="140">
        <f>VLOOKUP(C285,'WELL | SDGs Alignment'!$C$14:$D$235,2,FALSE)</f>
        <v>0</v>
      </c>
      <c r="F285" s="6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row>
    <row r="286" spans="1:37" ht="30">
      <c r="A286" s="136" t="s">
        <v>39</v>
      </c>
      <c r="B286" s="137" t="s">
        <v>146</v>
      </c>
      <c r="C286" s="138" t="s">
        <v>147</v>
      </c>
      <c r="D286" s="139" t="s">
        <v>586</v>
      </c>
      <c r="E286" s="140">
        <f>VLOOKUP(C286,'WELL | SDGs Alignment'!$C$14:$D$235,2,FALSE)</f>
        <v>0</v>
      </c>
      <c r="F286" s="67"/>
    </row>
    <row r="287" spans="1:37" ht="30">
      <c r="A287" s="136" t="s">
        <v>39</v>
      </c>
      <c r="B287" s="137" t="s">
        <v>151</v>
      </c>
      <c r="C287" s="138" t="s">
        <v>152</v>
      </c>
      <c r="D287" s="139" t="s">
        <v>586</v>
      </c>
      <c r="E287" s="140">
        <f>VLOOKUP(C287,'WELL | SDGs Alignment'!$C$14:$D$235,2,FALSE)</f>
        <v>0</v>
      </c>
      <c r="F287" s="6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row>
    <row r="288" spans="1:37" ht="30">
      <c r="A288" s="136" t="s">
        <v>39</v>
      </c>
      <c r="B288" s="137" t="s">
        <v>542</v>
      </c>
      <c r="C288" s="138" t="s">
        <v>298</v>
      </c>
      <c r="D288" s="139" t="s">
        <v>587</v>
      </c>
      <c r="E288" s="140">
        <f>VLOOKUP(C288,'WELL | SDGs Alignment'!$C$14:$D$235,2,FALSE)</f>
        <v>0</v>
      </c>
      <c r="F288" s="6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row>
    <row r="289" spans="1:37" ht="30">
      <c r="A289" s="136" t="s">
        <v>39</v>
      </c>
      <c r="B289" s="137" t="s">
        <v>542</v>
      </c>
      <c r="C289" s="138" t="s">
        <v>299</v>
      </c>
      <c r="D289" s="139" t="s">
        <v>587</v>
      </c>
      <c r="E289" s="140">
        <f>VLOOKUP(C289,'WELL | SDGs Alignment'!$C$14:$D$235,2,FALSE)</f>
        <v>0</v>
      </c>
      <c r="F289" s="67"/>
    </row>
    <row r="290" spans="1:37" ht="30">
      <c r="A290" s="136" t="s">
        <v>39</v>
      </c>
      <c r="B290" s="137" t="s">
        <v>542</v>
      </c>
      <c r="C290" s="138" t="s">
        <v>300</v>
      </c>
      <c r="D290" s="139" t="s">
        <v>587</v>
      </c>
      <c r="E290" s="140">
        <f>VLOOKUP(C290,'WELL | SDGs Alignment'!$C$14:$D$235,2,FALSE)</f>
        <v>0</v>
      </c>
      <c r="F290" s="6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row>
    <row r="291" spans="1:37" ht="30">
      <c r="A291" s="136" t="s">
        <v>39</v>
      </c>
      <c r="B291" s="137" t="s">
        <v>543</v>
      </c>
      <c r="C291" s="138" t="s">
        <v>302</v>
      </c>
      <c r="D291" s="139" t="s">
        <v>587</v>
      </c>
      <c r="E291" s="140">
        <f>VLOOKUP(C291,'WELL | SDGs Alignment'!$C$14:$D$235,2,FALSE)</f>
        <v>0</v>
      </c>
      <c r="F291" s="67"/>
    </row>
    <row r="292" spans="1:37" ht="30">
      <c r="A292" s="136" t="s">
        <v>39</v>
      </c>
      <c r="B292" s="137" t="s">
        <v>543</v>
      </c>
      <c r="C292" s="138" t="s">
        <v>303</v>
      </c>
      <c r="D292" s="139" t="s">
        <v>587</v>
      </c>
      <c r="E292" s="140">
        <f>VLOOKUP(C292,'WELL | SDGs Alignment'!$C$14:$D$235,2,FALSE)</f>
        <v>0</v>
      </c>
      <c r="F292" s="6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row>
    <row r="293" spans="1:37" ht="30">
      <c r="A293" s="136" t="s">
        <v>39</v>
      </c>
      <c r="B293" s="137" t="s">
        <v>543</v>
      </c>
      <c r="C293" s="138" t="s">
        <v>304</v>
      </c>
      <c r="D293" s="139" t="s">
        <v>587</v>
      </c>
      <c r="E293" s="140">
        <f>VLOOKUP(C293,'WELL | SDGs Alignment'!$C$14:$D$235,2,FALSE)</f>
        <v>0</v>
      </c>
      <c r="F293" s="67"/>
    </row>
    <row r="294" spans="1:37" ht="30">
      <c r="A294" s="136" t="s">
        <v>39</v>
      </c>
      <c r="B294" s="137" t="s">
        <v>544</v>
      </c>
      <c r="C294" s="138" t="s">
        <v>306</v>
      </c>
      <c r="D294" s="139" t="s">
        <v>587</v>
      </c>
      <c r="E294" s="140">
        <f>VLOOKUP(C294,'WELL | SDGs Alignment'!$C$14:$D$235,2,FALSE)</f>
        <v>0</v>
      </c>
      <c r="F294" s="6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row>
    <row r="295" spans="1:37" ht="30">
      <c r="A295" s="136" t="s">
        <v>39</v>
      </c>
      <c r="B295" s="137" t="s">
        <v>544</v>
      </c>
      <c r="C295" s="138" t="s">
        <v>307</v>
      </c>
      <c r="D295" s="139" t="s">
        <v>587</v>
      </c>
      <c r="E295" s="140">
        <f>VLOOKUP(C295,'WELL | SDGs Alignment'!$C$14:$D$235,2,FALSE)</f>
        <v>0</v>
      </c>
      <c r="F295" s="67"/>
    </row>
    <row r="296" spans="1:37" ht="30">
      <c r="A296" s="136" t="s">
        <v>39</v>
      </c>
      <c r="B296" s="137" t="s">
        <v>546</v>
      </c>
      <c r="C296" s="138" t="s">
        <v>311</v>
      </c>
      <c r="D296" s="139" t="s">
        <v>587</v>
      </c>
      <c r="E296" s="140">
        <f>VLOOKUP(C296,'WELL | SDGs Alignment'!$C$14:$D$235,2,FALSE)</f>
        <v>0</v>
      </c>
      <c r="F296" s="67"/>
    </row>
    <row r="297" spans="1:37" ht="45">
      <c r="A297" s="136" t="s">
        <v>39</v>
      </c>
      <c r="B297" s="137" t="s">
        <v>546</v>
      </c>
      <c r="C297" s="138" t="s">
        <v>312</v>
      </c>
      <c r="D297" s="139" t="s">
        <v>587</v>
      </c>
      <c r="E297" s="140">
        <f>VLOOKUP(C297,'WELL | SDGs Alignment'!$C$14:$D$235,2,FALSE)</f>
        <v>0</v>
      </c>
      <c r="F297" s="67"/>
    </row>
    <row r="298" spans="1:37" ht="30">
      <c r="A298" s="136" t="s">
        <v>39</v>
      </c>
      <c r="B298" s="137" t="s">
        <v>548</v>
      </c>
      <c r="C298" s="138" t="s">
        <v>317</v>
      </c>
      <c r="D298" s="139" t="s">
        <v>587</v>
      </c>
      <c r="E298" s="140">
        <f>VLOOKUP(C298,'WELL | SDGs Alignment'!$C$14:$D$235,2,FALSE)</f>
        <v>0</v>
      </c>
      <c r="F298" s="67"/>
    </row>
    <row r="299" spans="1:37" ht="30">
      <c r="A299" s="136" t="s">
        <v>39</v>
      </c>
      <c r="B299" s="137" t="s">
        <v>548</v>
      </c>
      <c r="C299" s="138" t="s">
        <v>318</v>
      </c>
      <c r="D299" s="139" t="s">
        <v>587</v>
      </c>
      <c r="E299" s="140">
        <f>VLOOKUP(C299,'WELL | SDGs Alignment'!$C$14:$D$235,2,FALSE)</f>
        <v>0</v>
      </c>
      <c r="F299" s="6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row>
    <row r="300" spans="1:37" ht="30">
      <c r="A300" s="136" t="s">
        <v>39</v>
      </c>
      <c r="B300" s="137" t="s">
        <v>548</v>
      </c>
      <c r="C300" s="138" t="s">
        <v>319</v>
      </c>
      <c r="D300" s="139" t="s">
        <v>587</v>
      </c>
      <c r="E300" s="140">
        <f>VLOOKUP(C300,'WELL | SDGs Alignment'!$C$14:$D$235,2,FALSE)</f>
        <v>0</v>
      </c>
      <c r="F300" s="67"/>
    </row>
    <row r="301" spans="1:37" ht="30">
      <c r="A301" s="136" t="s">
        <v>39</v>
      </c>
      <c r="B301" s="137" t="s">
        <v>549</v>
      </c>
      <c r="C301" s="138" t="s">
        <v>321</v>
      </c>
      <c r="D301" s="139" t="s">
        <v>587</v>
      </c>
      <c r="E301" s="140">
        <f>VLOOKUP(C301,'WELL | SDGs Alignment'!$C$14:$D$235,2,FALSE)</f>
        <v>0</v>
      </c>
      <c r="F301" s="6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row>
    <row r="302" spans="1:37" ht="30">
      <c r="A302" s="136" t="s">
        <v>39</v>
      </c>
      <c r="B302" s="137" t="s">
        <v>549</v>
      </c>
      <c r="C302" s="138" t="s">
        <v>322</v>
      </c>
      <c r="D302" s="139" t="s">
        <v>587</v>
      </c>
      <c r="E302" s="140">
        <f>VLOOKUP(C302,'WELL | SDGs Alignment'!$C$14:$D$235,2,FALSE)</f>
        <v>0</v>
      </c>
      <c r="F302" s="67"/>
    </row>
    <row r="303" spans="1:37" ht="30">
      <c r="A303" s="136" t="s">
        <v>39</v>
      </c>
      <c r="B303" s="137" t="s">
        <v>323</v>
      </c>
      <c r="C303" s="138" t="s">
        <v>324</v>
      </c>
      <c r="D303" s="139" t="s">
        <v>587</v>
      </c>
      <c r="E303" s="140">
        <f>VLOOKUP(C303,'WELL | SDGs Alignment'!$C$14:$D$235,2,FALSE)</f>
        <v>0</v>
      </c>
      <c r="F303" s="6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row>
    <row r="304" spans="1:37" ht="30">
      <c r="A304" s="136" t="s">
        <v>40</v>
      </c>
      <c r="B304" s="137" t="s">
        <v>369</v>
      </c>
      <c r="C304" s="138" t="s">
        <v>370</v>
      </c>
      <c r="D304" s="139" t="s">
        <v>588</v>
      </c>
      <c r="E304" s="140">
        <f>VLOOKUP(C304,'WELL | SDGs Alignment'!$C$14:$D$235,2,FALSE)</f>
        <v>0</v>
      </c>
      <c r="F304" s="67"/>
    </row>
    <row r="305" spans="1:37" ht="30">
      <c r="A305" s="136" t="s">
        <v>40</v>
      </c>
      <c r="B305" s="137" t="s">
        <v>405</v>
      </c>
      <c r="C305" s="138" t="s">
        <v>406</v>
      </c>
      <c r="D305" s="139" t="s">
        <v>589</v>
      </c>
      <c r="E305" s="140">
        <f>VLOOKUP(C305,'WELL | SDGs Alignment'!$C$14:$D$235,2,FALSE)</f>
        <v>0</v>
      </c>
      <c r="F305" s="6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row>
    <row r="306" spans="1:37" ht="30">
      <c r="A306" s="136" t="s">
        <v>40</v>
      </c>
      <c r="B306" s="137" t="s">
        <v>405</v>
      </c>
      <c r="C306" s="138" t="s">
        <v>407</v>
      </c>
      <c r="D306" s="139" t="s">
        <v>589</v>
      </c>
      <c r="E306" s="140">
        <f>VLOOKUP(C306,'WELL | SDGs Alignment'!$C$14:$D$235,2,FALSE)</f>
        <v>0</v>
      </c>
      <c r="F306" s="67"/>
    </row>
    <row r="307" spans="1:37" ht="16">
      <c r="A307" s="136" t="s">
        <v>40</v>
      </c>
      <c r="B307" s="137" t="s">
        <v>405</v>
      </c>
      <c r="C307" s="138" t="s">
        <v>408</v>
      </c>
      <c r="D307" s="139" t="s">
        <v>589</v>
      </c>
      <c r="E307" s="140">
        <f>VLOOKUP(C307,'WELL | SDGs Alignment'!$C$14:$D$235,2,FALSE)</f>
        <v>0</v>
      </c>
      <c r="F307" s="6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row>
    <row r="308" spans="1:37" ht="30">
      <c r="A308" s="136" t="s">
        <v>40</v>
      </c>
      <c r="B308" s="137" t="s">
        <v>405</v>
      </c>
      <c r="C308" s="138" t="s">
        <v>409</v>
      </c>
      <c r="D308" s="139" t="s">
        <v>589</v>
      </c>
      <c r="E308" s="140">
        <f>VLOOKUP(C308,'WELL | SDGs Alignment'!$C$14:$D$235,2,FALSE)</f>
        <v>0</v>
      </c>
      <c r="F308" s="67"/>
    </row>
    <row r="309" spans="1:37" ht="30">
      <c r="A309" s="136" t="s">
        <v>40</v>
      </c>
      <c r="B309" s="137" t="s">
        <v>434</v>
      </c>
      <c r="C309" s="138" t="s">
        <v>435</v>
      </c>
      <c r="D309" s="139" t="s">
        <v>590</v>
      </c>
      <c r="E309" s="140">
        <f>VLOOKUP(C309,'WELL | SDGs Alignment'!$C$14:$D$235,2,FALSE)</f>
        <v>0</v>
      </c>
      <c r="F309" s="6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row>
    <row r="310" spans="1:37" ht="16">
      <c r="A310" s="136" t="s">
        <v>40</v>
      </c>
      <c r="B310" s="137" t="s">
        <v>522</v>
      </c>
      <c r="C310" s="138" t="s">
        <v>191</v>
      </c>
      <c r="D310" s="139" t="s">
        <v>588</v>
      </c>
      <c r="E310" s="140">
        <f>VLOOKUP(C310,'WELL | SDGs Alignment'!$C$14:$D$235,2,FALSE)</f>
        <v>0</v>
      </c>
      <c r="F310" s="6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row>
    <row r="311" spans="1:37" ht="30">
      <c r="A311" s="136" t="s">
        <v>42</v>
      </c>
      <c r="B311" s="137" t="s">
        <v>308</v>
      </c>
      <c r="C311" s="138" t="s">
        <v>309</v>
      </c>
      <c r="D311" s="139" t="s">
        <v>591</v>
      </c>
      <c r="E311" s="140">
        <f>VLOOKUP(C311,'WELL | SDGs Alignment'!$C$14:$D$235,2,FALSE)</f>
        <v>0</v>
      </c>
      <c r="F311" s="67"/>
    </row>
    <row r="312" spans="1:37" ht="30">
      <c r="A312" s="136" t="s">
        <v>592</v>
      </c>
      <c r="B312" s="137" t="s">
        <v>366</v>
      </c>
      <c r="C312" s="138" t="s">
        <v>367</v>
      </c>
      <c r="D312" s="139" t="s">
        <v>593</v>
      </c>
      <c r="E312" s="140">
        <f>VLOOKUP(C312,'WELL | SDGs Alignment'!$C$14:$D$235,2,FALSE)</f>
        <v>0</v>
      </c>
      <c r="F312" s="6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row>
    <row r="313" spans="1:37" ht="30">
      <c r="A313" s="136" t="s">
        <v>592</v>
      </c>
      <c r="B313" s="137" t="s">
        <v>366</v>
      </c>
      <c r="C313" s="138" t="s">
        <v>368</v>
      </c>
      <c r="D313" s="139" t="s">
        <v>593</v>
      </c>
      <c r="E313" s="140">
        <f>VLOOKUP(C313,'WELL | SDGs Alignment'!$C$14:$D$235,2,FALSE)</f>
        <v>0</v>
      </c>
      <c r="F313" s="6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row>
    <row r="314" spans="1:37" ht="30">
      <c r="A314" s="136" t="s">
        <v>592</v>
      </c>
      <c r="B314" s="137" t="s">
        <v>374</v>
      </c>
      <c r="C314" s="138" t="s">
        <v>375</v>
      </c>
      <c r="D314" s="139" t="s">
        <v>593</v>
      </c>
      <c r="E314" s="140">
        <f>VLOOKUP(C314,'WELL | SDGs Alignment'!$C$14:$D$235,2,FALSE)</f>
        <v>0</v>
      </c>
      <c r="F314" s="67"/>
    </row>
    <row r="315" spans="1:37" ht="30">
      <c r="A315" s="136" t="s">
        <v>592</v>
      </c>
      <c r="B315" s="137" t="s">
        <v>374</v>
      </c>
      <c r="C315" s="138" t="s">
        <v>376</v>
      </c>
      <c r="D315" s="139" t="s">
        <v>593</v>
      </c>
      <c r="E315" s="140">
        <f>VLOOKUP(C315,'WELL | SDGs Alignment'!$C$14:$D$235,2,FALSE)</f>
        <v>0</v>
      </c>
      <c r="F315" s="6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row>
    <row r="316" spans="1:37" ht="30">
      <c r="A316" s="136" t="s">
        <v>592</v>
      </c>
      <c r="B316" s="137" t="s">
        <v>374</v>
      </c>
      <c r="C316" s="138" t="s">
        <v>377</v>
      </c>
      <c r="D316" s="139" t="s">
        <v>593</v>
      </c>
      <c r="E316" s="140">
        <f>VLOOKUP(C316,'WELL | SDGs Alignment'!$C$14:$D$235,2,FALSE)</f>
        <v>0</v>
      </c>
      <c r="F316" s="6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row>
    <row r="317" spans="1:37" ht="30">
      <c r="A317" s="136" t="s">
        <v>592</v>
      </c>
      <c r="B317" s="137" t="s">
        <v>374</v>
      </c>
      <c r="C317" s="138" t="s">
        <v>378</v>
      </c>
      <c r="D317" s="139" t="s">
        <v>593</v>
      </c>
      <c r="E317" s="140">
        <f>VLOOKUP(C317,'WELL | SDGs Alignment'!$C$14:$D$235,2,FALSE)</f>
        <v>0</v>
      </c>
      <c r="F317" s="67"/>
    </row>
    <row r="318" spans="1:37" ht="30">
      <c r="A318" s="136" t="s">
        <v>592</v>
      </c>
      <c r="B318" s="137" t="s">
        <v>398</v>
      </c>
      <c r="C318" s="138" t="s">
        <v>399</v>
      </c>
      <c r="D318" s="139" t="s">
        <v>593</v>
      </c>
      <c r="E318" s="140">
        <f>VLOOKUP(C318,'WELL | SDGs Alignment'!$C$14:$D$235,2,FALSE)</f>
        <v>0</v>
      </c>
      <c r="F318" s="6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row>
    <row r="319" spans="1:37" ht="30">
      <c r="A319" s="136" t="s">
        <v>592</v>
      </c>
      <c r="B319" s="137" t="s">
        <v>400</v>
      </c>
      <c r="C319" s="138" t="s">
        <v>401</v>
      </c>
      <c r="D319" s="139" t="s">
        <v>594</v>
      </c>
      <c r="E319" s="140">
        <f>VLOOKUP(C319,'WELL | SDGs Alignment'!$C$14:$D$235,2,FALSE)</f>
        <v>0</v>
      </c>
      <c r="F319" s="67"/>
    </row>
    <row r="320" spans="1:37" ht="30">
      <c r="A320" s="136" t="s">
        <v>592</v>
      </c>
      <c r="B320" s="137" t="s">
        <v>412</v>
      </c>
      <c r="C320" s="138" t="s">
        <v>413</v>
      </c>
      <c r="D320" s="139" t="s">
        <v>594</v>
      </c>
      <c r="E320" s="140">
        <f>VLOOKUP(C320,'WELL | SDGs Alignment'!$C$14:$D$235,2,FALSE)</f>
        <v>0</v>
      </c>
      <c r="F320" s="6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row>
    <row r="321" spans="1:37" ht="30">
      <c r="A321" s="136" t="s">
        <v>592</v>
      </c>
      <c r="B321" s="137" t="s">
        <v>412</v>
      </c>
      <c r="C321" s="138" t="s">
        <v>414</v>
      </c>
      <c r="D321" s="139" t="s">
        <v>594</v>
      </c>
      <c r="E321" s="140">
        <f>VLOOKUP(C321,'WELL | SDGs Alignment'!$C$14:$D$235,2,FALSE)</f>
        <v>0</v>
      </c>
      <c r="F321" s="67"/>
    </row>
    <row r="322" spans="1:37" ht="30">
      <c r="A322" s="136" t="s">
        <v>592</v>
      </c>
      <c r="B322" s="137" t="s">
        <v>415</v>
      </c>
      <c r="C322" s="138" t="s">
        <v>416</v>
      </c>
      <c r="D322" s="139" t="s">
        <v>594</v>
      </c>
      <c r="E322" s="140">
        <f>VLOOKUP(C322,'WELL | SDGs Alignment'!$C$14:$D$235,2,FALSE)</f>
        <v>0</v>
      </c>
      <c r="F322" s="6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row>
    <row r="323" spans="1:37" ht="16">
      <c r="A323" s="136" t="s">
        <v>44</v>
      </c>
      <c r="B323" s="137" t="s">
        <v>122</v>
      </c>
      <c r="C323" s="138" t="s">
        <v>123</v>
      </c>
      <c r="D323" s="139" t="s">
        <v>595</v>
      </c>
      <c r="E323" s="140">
        <f>VLOOKUP(C323,'WELL | SDGs Alignment'!$C$14:$D$235,2,FALSE)</f>
        <v>0</v>
      </c>
      <c r="F323" s="67"/>
    </row>
    <row r="324" spans="1:37" ht="30">
      <c r="A324" s="136" t="s">
        <v>44</v>
      </c>
      <c r="B324" s="137" t="s">
        <v>122</v>
      </c>
      <c r="C324" s="138" t="s">
        <v>124</v>
      </c>
      <c r="D324" s="139" t="s">
        <v>595</v>
      </c>
      <c r="E324" s="140">
        <f>VLOOKUP(C324,'WELL | SDGs Alignment'!$C$14:$D$235,2,FALSE)</f>
        <v>0</v>
      </c>
      <c r="F324" s="67"/>
    </row>
    <row r="325" spans="1:37" ht="16">
      <c r="A325" s="136" t="s">
        <v>44</v>
      </c>
      <c r="B325" s="137" t="s">
        <v>371</v>
      </c>
      <c r="C325" s="138" t="s">
        <v>372</v>
      </c>
      <c r="D325" s="139" t="s">
        <v>595</v>
      </c>
      <c r="E325" s="140">
        <f>VLOOKUP(C325,'WELL | SDGs Alignment'!$C$14:$D$235,2,FALSE)</f>
        <v>0</v>
      </c>
      <c r="F325" s="67"/>
    </row>
    <row r="326" spans="1:37" ht="30">
      <c r="A326" s="136" t="s">
        <v>44</v>
      </c>
      <c r="B326" s="137" t="s">
        <v>371</v>
      </c>
      <c r="C326" s="138" t="s">
        <v>373</v>
      </c>
      <c r="D326" s="139" t="s">
        <v>595</v>
      </c>
      <c r="E326" s="140">
        <f>VLOOKUP(C326,'WELL | SDGs Alignment'!$C$14:$D$235,2,FALSE)</f>
        <v>0</v>
      </c>
      <c r="F326" s="67"/>
    </row>
    <row r="327" spans="1:37" ht="16">
      <c r="A327" s="136" t="s">
        <v>44</v>
      </c>
      <c r="B327" s="137" t="s">
        <v>374</v>
      </c>
      <c r="C327" s="138" t="s">
        <v>375</v>
      </c>
      <c r="D327" s="139" t="s">
        <v>595</v>
      </c>
      <c r="E327" s="140">
        <f>VLOOKUP(C327,'WELL | SDGs Alignment'!$C$14:$D$235,2,FALSE)</f>
        <v>0</v>
      </c>
      <c r="F327" s="67"/>
    </row>
    <row r="328" spans="1:37" ht="30">
      <c r="A328" s="136" t="s">
        <v>44</v>
      </c>
      <c r="B328" s="137" t="s">
        <v>374</v>
      </c>
      <c r="C328" s="138" t="s">
        <v>376</v>
      </c>
      <c r="D328" s="139" t="s">
        <v>595</v>
      </c>
      <c r="E328" s="140">
        <f>VLOOKUP(C328,'WELL | SDGs Alignment'!$C$14:$D$235,2,FALSE)</f>
        <v>0</v>
      </c>
      <c r="F328" s="6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row>
    <row r="329" spans="1:37" ht="16">
      <c r="A329" s="136" t="s">
        <v>44</v>
      </c>
      <c r="B329" s="137" t="s">
        <v>374</v>
      </c>
      <c r="C329" s="138" t="s">
        <v>377</v>
      </c>
      <c r="D329" s="139" t="s">
        <v>595</v>
      </c>
      <c r="E329" s="140">
        <f>VLOOKUP(C329,'WELL | SDGs Alignment'!$C$14:$D$235,2,FALSE)</f>
        <v>0</v>
      </c>
      <c r="F329" s="67"/>
    </row>
    <row r="330" spans="1:37" ht="30">
      <c r="A330" s="136" t="s">
        <v>44</v>
      </c>
      <c r="B330" s="137" t="s">
        <v>374</v>
      </c>
      <c r="C330" s="138" t="s">
        <v>378</v>
      </c>
      <c r="D330" s="139" t="s">
        <v>595</v>
      </c>
      <c r="E330" s="140">
        <f>VLOOKUP(C330,'WELL | SDGs Alignment'!$C$14:$D$235,2,FALSE)</f>
        <v>0</v>
      </c>
      <c r="F330" s="6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row>
    <row r="331" spans="1:37" ht="13.5" customHeight="1">
      <c r="A331" s="102"/>
      <c r="B331" s="78"/>
      <c r="C331" s="78"/>
      <c r="D331" s="59"/>
      <c r="E331" s="59"/>
      <c r="F331" s="67"/>
      <c r="G331" s="111"/>
      <c r="H331" s="111"/>
      <c r="I331" s="111"/>
      <c r="J331" s="111"/>
      <c r="K331" s="111"/>
      <c r="L331" s="111"/>
      <c r="M331" s="111"/>
      <c r="N331" s="111"/>
      <c r="O331" s="67"/>
      <c r="P331" s="67"/>
      <c r="Q331" s="67"/>
      <c r="R331" s="67"/>
      <c r="S331" s="67"/>
      <c r="T331" s="67"/>
      <c r="U331" s="67"/>
      <c r="V331" s="67"/>
      <c r="W331" s="67"/>
      <c r="X331" s="67"/>
      <c r="Y331" s="67"/>
      <c r="Z331" s="67"/>
      <c r="AA331" s="67"/>
      <c r="AB331" s="67"/>
      <c r="AC331" s="67"/>
      <c r="AD331" s="67"/>
      <c r="AE331" s="67"/>
      <c r="AF331" s="67"/>
      <c r="AG331" s="67"/>
      <c r="AH331" s="67"/>
      <c r="AI331" s="67"/>
      <c r="AJ331" s="67"/>
      <c r="AK331" s="67"/>
    </row>
    <row r="332" spans="1:37" ht="13.5" customHeight="1">
      <c r="A332" s="102"/>
      <c r="B332" s="78"/>
      <c r="C332" s="78"/>
      <c r="D332" s="59"/>
      <c r="E332" s="59"/>
      <c r="F332" s="67"/>
      <c r="G332" s="111"/>
      <c r="H332" s="111"/>
      <c r="I332" s="111"/>
      <c r="J332" s="111"/>
      <c r="K332" s="111"/>
      <c r="L332" s="111"/>
      <c r="M332" s="111"/>
      <c r="N332" s="111"/>
      <c r="O332" s="67"/>
      <c r="P332" s="67"/>
      <c r="Q332" s="67"/>
      <c r="R332" s="67"/>
      <c r="S332" s="67"/>
      <c r="T332" s="67"/>
      <c r="U332" s="67"/>
      <c r="V332" s="67"/>
      <c r="W332" s="67"/>
      <c r="X332" s="67"/>
      <c r="Y332" s="67"/>
      <c r="Z332" s="67"/>
      <c r="AA332" s="67"/>
      <c r="AB332" s="67"/>
      <c r="AC332" s="67"/>
      <c r="AD332" s="67"/>
      <c r="AE332" s="67"/>
      <c r="AF332" s="67"/>
      <c r="AG332" s="67"/>
      <c r="AH332" s="67"/>
      <c r="AI332" s="67"/>
      <c r="AJ332" s="67"/>
      <c r="AK332" s="67"/>
    </row>
    <row r="333" spans="1:37" ht="13.5" customHeight="1">
      <c r="A333" s="102"/>
      <c r="B333" s="78"/>
      <c r="C333" s="78"/>
      <c r="D333" s="59"/>
      <c r="E333" s="59"/>
      <c r="F333" s="67"/>
      <c r="G333" s="111"/>
      <c r="H333" s="111"/>
      <c r="I333" s="111"/>
      <c r="J333" s="111"/>
      <c r="K333" s="111"/>
      <c r="L333" s="111"/>
      <c r="M333" s="111"/>
      <c r="N333" s="111"/>
      <c r="O333" s="67"/>
      <c r="P333" s="67"/>
      <c r="Q333" s="67"/>
      <c r="R333" s="67"/>
      <c r="S333" s="67"/>
      <c r="T333" s="67"/>
      <c r="U333" s="67"/>
      <c r="V333" s="67"/>
      <c r="W333" s="67"/>
      <c r="X333" s="67"/>
      <c r="Y333" s="67"/>
      <c r="Z333" s="67"/>
      <c r="AA333" s="67"/>
      <c r="AB333" s="67"/>
      <c r="AC333" s="67"/>
      <c r="AD333" s="67"/>
      <c r="AE333" s="67"/>
      <c r="AF333" s="67"/>
      <c r="AG333" s="67"/>
      <c r="AH333" s="67"/>
      <c r="AI333" s="67"/>
      <c r="AJ333" s="67"/>
      <c r="AK333" s="67"/>
    </row>
    <row r="334" spans="1:37" ht="13.5" customHeight="1">
      <c r="A334" s="102"/>
      <c r="B334" s="78"/>
      <c r="C334" s="78"/>
      <c r="D334" s="59"/>
      <c r="E334" s="59"/>
      <c r="F334" s="67"/>
      <c r="G334" s="111"/>
      <c r="H334" s="111"/>
      <c r="I334" s="111"/>
      <c r="J334" s="111"/>
      <c r="K334" s="111"/>
      <c r="L334" s="111"/>
      <c r="M334" s="111"/>
      <c r="N334" s="111"/>
      <c r="O334" s="67"/>
      <c r="P334" s="67"/>
      <c r="Q334" s="67"/>
      <c r="R334" s="67"/>
      <c r="S334" s="67"/>
      <c r="T334" s="67"/>
      <c r="U334" s="67"/>
      <c r="V334" s="67"/>
      <c r="W334" s="67"/>
      <c r="X334" s="67"/>
      <c r="Y334" s="67"/>
      <c r="Z334" s="67"/>
      <c r="AA334" s="67"/>
      <c r="AB334" s="67"/>
      <c r="AC334" s="67"/>
      <c r="AD334" s="67"/>
      <c r="AE334" s="67"/>
      <c r="AF334" s="67"/>
      <c r="AG334" s="67"/>
      <c r="AH334" s="67"/>
      <c r="AI334" s="67"/>
      <c r="AJ334" s="67"/>
      <c r="AK334" s="67"/>
    </row>
    <row r="335" spans="1:37" ht="13.5" customHeight="1">
      <c r="A335" s="102"/>
      <c r="B335" s="78"/>
      <c r="C335" s="78"/>
      <c r="D335" s="59"/>
      <c r="E335" s="59"/>
      <c r="F335" s="67"/>
      <c r="G335" s="111"/>
      <c r="H335" s="111"/>
      <c r="I335" s="111"/>
      <c r="J335" s="111"/>
      <c r="K335" s="111"/>
      <c r="L335" s="111"/>
      <c r="M335" s="111"/>
      <c r="N335" s="111"/>
      <c r="O335" s="67"/>
      <c r="P335" s="67"/>
      <c r="Q335" s="67"/>
      <c r="R335" s="67"/>
      <c r="S335" s="67"/>
      <c r="T335" s="67"/>
      <c r="U335" s="67"/>
      <c r="V335" s="67"/>
      <c r="W335" s="67"/>
      <c r="X335" s="67"/>
      <c r="Y335" s="67"/>
      <c r="Z335" s="67"/>
      <c r="AA335" s="67"/>
      <c r="AB335" s="67"/>
      <c r="AC335" s="67"/>
      <c r="AD335" s="67"/>
      <c r="AE335" s="67"/>
      <c r="AF335" s="67"/>
      <c r="AG335" s="67"/>
      <c r="AH335" s="67"/>
      <c r="AI335" s="67"/>
      <c r="AJ335" s="67"/>
      <c r="AK335" s="67"/>
    </row>
    <row r="336" spans="1:37" ht="13.5" customHeight="1">
      <c r="A336" s="102"/>
      <c r="B336" s="78"/>
      <c r="C336" s="78"/>
      <c r="D336" s="59"/>
      <c r="E336" s="59"/>
      <c r="F336" s="67"/>
      <c r="G336" s="111"/>
      <c r="H336" s="111"/>
      <c r="I336" s="111"/>
      <c r="J336" s="111"/>
      <c r="K336" s="111"/>
      <c r="L336" s="111"/>
      <c r="M336" s="111"/>
      <c r="N336" s="111"/>
      <c r="O336" s="67"/>
      <c r="P336" s="67"/>
      <c r="Q336" s="67"/>
      <c r="R336" s="67"/>
      <c r="S336" s="67"/>
      <c r="T336" s="67"/>
      <c r="U336" s="67"/>
      <c r="V336" s="67"/>
      <c r="W336" s="67"/>
      <c r="X336" s="67"/>
      <c r="Y336" s="67"/>
      <c r="Z336" s="67"/>
      <c r="AA336" s="67"/>
      <c r="AB336" s="67"/>
      <c r="AC336" s="67"/>
      <c r="AD336" s="67"/>
      <c r="AE336" s="67"/>
      <c r="AF336" s="67"/>
      <c r="AG336" s="67"/>
      <c r="AH336" s="67"/>
      <c r="AI336" s="67"/>
      <c r="AJ336" s="67"/>
      <c r="AK336" s="67"/>
    </row>
    <row r="337" spans="1:37" ht="13.5" customHeight="1">
      <c r="A337" s="102"/>
      <c r="B337" s="78"/>
      <c r="C337" s="78"/>
      <c r="D337" s="59"/>
      <c r="E337" s="59"/>
      <c r="F337" s="67"/>
      <c r="G337" s="111"/>
      <c r="H337" s="111"/>
      <c r="I337" s="111"/>
      <c r="J337" s="111"/>
      <c r="K337" s="111"/>
      <c r="L337" s="111"/>
      <c r="M337" s="111"/>
      <c r="N337" s="111"/>
      <c r="O337" s="67"/>
      <c r="P337" s="67"/>
      <c r="Q337" s="67"/>
      <c r="R337" s="67"/>
      <c r="S337" s="67"/>
      <c r="T337" s="67"/>
      <c r="U337" s="67"/>
      <c r="V337" s="67"/>
      <c r="W337" s="67"/>
      <c r="X337" s="67"/>
      <c r="Y337" s="67"/>
      <c r="Z337" s="67"/>
      <c r="AA337" s="67"/>
      <c r="AB337" s="67"/>
      <c r="AC337" s="67"/>
      <c r="AD337" s="67"/>
      <c r="AE337" s="67"/>
      <c r="AF337" s="67"/>
      <c r="AG337" s="67"/>
      <c r="AH337" s="67"/>
      <c r="AI337" s="67"/>
      <c r="AJ337" s="67"/>
      <c r="AK337" s="67"/>
    </row>
    <row r="338" spans="1:37" ht="13.5" customHeight="1">
      <c r="A338" s="102"/>
      <c r="B338" s="78"/>
      <c r="C338" s="78"/>
      <c r="D338" s="59"/>
      <c r="E338" s="59"/>
      <c r="F338" s="67"/>
      <c r="G338" s="111"/>
      <c r="H338" s="111"/>
      <c r="I338" s="111"/>
      <c r="J338" s="111"/>
      <c r="K338" s="111"/>
      <c r="L338" s="111"/>
      <c r="M338" s="111"/>
      <c r="N338" s="111"/>
      <c r="O338" s="67"/>
      <c r="P338" s="67"/>
      <c r="Q338" s="67"/>
      <c r="R338" s="67"/>
      <c r="S338" s="67"/>
      <c r="T338" s="67"/>
      <c r="U338" s="67"/>
      <c r="V338" s="67"/>
      <c r="W338" s="67"/>
      <c r="X338" s="67"/>
      <c r="Y338" s="67"/>
      <c r="Z338" s="67"/>
      <c r="AA338" s="67"/>
      <c r="AB338" s="67"/>
      <c r="AC338" s="67"/>
      <c r="AD338" s="67"/>
      <c r="AE338" s="67"/>
      <c r="AF338" s="67"/>
      <c r="AG338" s="67"/>
      <c r="AH338" s="67"/>
      <c r="AI338" s="67"/>
      <c r="AJ338" s="67"/>
      <c r="AK338" s="67"/>
    </row>
    <row r="339" spans="1:37" ht="13.5" customHeight="1">
      <c r="A339" s="102"/>
      <c r="B339" s="78"/>
      <c r="C339" s="78"/>
      <c r="D339" s="59"/>
      <c r="E339" s="59"/>
      <c r="F339" s="67"/>
      <c r="G339" s="111"/>
      <c r="H339" s="111"/>
      <c r="I339" s="111"/>
      <c r="J339" s="111"/>
      <c r="K339" s="111"/>
      <c r="L339" s="111"/>
      <c r="M339" s="111"/>
      <c r="N339" s="111"/>
      <c r="O339" s="67"/>
      <c r="P339" s="67"/>
      <c r="Q339" s="67"/>
      <c r="R339" s="67"/>
      <c r="S339" s="67"/>
      <c r="T339" s="67"/>
      <c r="U339" s="67"/>
      <c r="V339" s="67"/>
      <c r="W339" s="67"/>
      <c r="X339" s="67"/>
      <c r="Y339" s="67"/>
      <c r="Z339" s="67"/>
      <c r="AA339" s="67"/>
      <c r="AB339" s="67"/>
      <c r="AC339" s="67"/>
      <c r="AD339" s="67"/>
      <c r="AE339" s="67"/>
      <c r="AF339" s="67"/>
      <c r="AG339" s="67"/>
      <c r="AH339" s="67"/>
      <c r="AI339" s="67"/>
      <c r="AJ339" s="67"/>
      <c r="AK339" s="67"/>
    </row>
    <row r="340" spans="1:37" ht="13.5" customHeight="1">
      <c r="A340" s="102"/>
      <c r="B340" s="78"/>
      <c r="C340" s="78"/>
      <c r="D340" s="59"/>
      <c r="E340" s="59"/>
      <c r="F340" s="67"/>
      <c r="G340" s="111"/>
      <c r="H340" s="111"/>
      <c r="I340" s="111"/>
      <c r="J340" s="111"/>
      <c r="K340" s="111"/>
      <c r="L340" s="111"/>
      <c r="M340" s="111"/>
      <c r="N340" s="111"/>
      <c r="O340" s="67"/>
      <c r="P340" s="67"/>
      <c r="Q340" s="67"/>
      <c r="R340" s="67"/>
      <c r="S340" s="67"/>
      <c r="T340" s="67"/>
      <c r="U340" s="67"/>
      <c r="V340" s="67"/>
      <c r="W340" s="67"/>
      <c r="X340" s="67"/>
      <c r="Y340" s="67"/>
      <c r="Z340" s="67"/>
      <c r="AA340" s="67"/>
      <c r="AB340" s="67"/>
      <c r="AC340" s="67"/>
      <c r="AD340" s="67"/>
      <c r="AE340" s="67"/>
      <c r="AF340" s="67"/>
      <c r="AG340" s="67"/>
      <c r="AH340" s="67"/>
      <c r="AI340" s="67"/>
      <c r="AJ340" s="67"/>
      <c r="AK340" s="67"/>
    </row>
    <row r="341" spans="1:37" ht="13.5" customHeight="1">
      <c r="A341" s="102"/>
      <c r="B341" s="78"/>
      <c r="C341" s="78"/>
      <c r="D341" s="59"/>
      <c r="E341" s="59"/>
      <c r="F341" s="67"/>
      <c r="G341" s="111"/>
      <c r="H341" s="111"/>
      <c r="I341" s="111"/>
      <c r="J341" s="111"/>
      <c r="K341" s="111"/>
      <c r="L341" s="111"/>
      <c r="M341" s="111"/>
      <c r="N341" s="111"/>
      <c r="O341" s="67"/>
      <c r="P341" s="67"/>
      <c r="Q341" s="67"/>
      <c r="R341" s="67"/>
      <c r="S341" s="67"/>
      <c r="T341" s="67"/>
      <c r="U341" s="67"/>
      <c r="V341" s="67"/>
      <c r="W341" s="67"/>
      <c r="X341" s="67"/>
      <c r="Y341" s="67"/>
      <c r="Z341" s="67"/>
      <c r="AA341" s="67"/>
      <c r="AB341" s="67"/>
      <c r="AC341" s="67"/>
      <c r="AD341" s="67"/>
      <c r="AE341" s="67"/>
      <c r="AF341" s="67"/>
      <c r="AG341" s="67"/>
      <c r="AH341" s="67"/>
      <c r="AI341" s="67"/>
      <c r="AJ341" s="67"/>
      <c r="AK341" s="67"/>
    </row>
    <row r="342" spans="1:37" ht="13.5" customHeight="1">
      <c r="A342" s="102"/>
      <c r="B342" s="78"/>
      <c r="C342" s="78"/>
      <c r="D342" s="59"/>
      <c r="E342" s="59"/>
      <c r="F342" s="67"/>
      <c r="G342" s="111"/>
      <c r="H342" s="111"/>
      <c r="I342" s="111"/>
      <c r="J342" s="111"/>
      <c r="K342" s="111"/>
      <c r="L342" s="111"/>
      <c r="M342" s="111"/>
      <c r="N342" s="111"/>
      <c r="O342" s="67"/>
      <c r="P342" s="67"/>
      <c r="Q342" s="67"/>
      <c r="R342" s="67"/>
      <c r="S342" s="67"/>
      <c r="T342" s="67"/>
      <c r="U342" s="67"/>
      <c r="V342" s="67"/>
      <c r="W342" s="67"/>
      <c r="X342" s="67"/>
      <c r="Y342" s="67"/>
      <c r="Z342" s="67"/>
      <c r="AA342" s="67"/>
      <c r="AB342" s="67"/>
      <c r="AC342" s="67"/>
      <c r="AD342" s="67"/>
      <c r="AE342" s="67"/>
      <c r="AF342" s="67"/>
      <c r="AG342" s="67"/>
      <c r="AH342" s="67"/>
      <c r="AI342" s="67"/>
      <c r="AJ342" s="67"/>
      <c r="AK342" s="67"/>
    </row>
    <row r="343" spans="1:37" ht="13.5" customHeight="1">
      <c r="A343" s="102"/>
      <c r="B343" s="78"/>
      <c r="C343" s="78"/>
      <c r="D343" s="59"/>
      <c r="E343" s="59"/>
      <c r="F343" s="67"/>
      <c r="G343" s="111"/>
      <c r="H343" s="111"/>
      <c r="I343" s="111"/>
      <c r="J343" s="111"/>
      <c r="K343" s="111"/>
      <c r="L343" s="111"/>
      <c r="M343" s="111"/>
      <c r="N343" s="111"/>
      <c r="O343" s="67"/>
      <c r="P343" s="67"/>
      <c r="Q343" s="67"/>
      <c r="R343" s="67"/>
      <c r="S343" s="67"/>
      <c r="T343" s="67"/>
      <c r="U343" s="67"/>
      <c r="V343" s="67"/>
      <c r="W343" s="67"/>
      <c r="X343" s="67"/>
      <c r="Y343" s="67"/>
      <c r="Z343" s="67"/>
      <c r="AA343" s="67"/>
      <c r="AB343" s="67"/>
      <c r="AC343" s="67"/>
      <c r="AD343" s="67"/>
      <c r="AE343" s="67"/>
      <c r="AF343" s="67"/>
      <c r="AG343" s="67"/>
      <c r="AH343" s="67"/>
      <c r="AI343" s="67"/>
      <c r="AJ343" s="67"/>
      <c r="AK343" s="67"/>
    </row>
    <row r="344" spans="1:37" ht="13.5" customHeight="1">
      <c r="A344" s="102"/>
      <c r="B344" s="78"/>
      <c r="C344" s="78"/>
      <c r="D344" s="59"/>
      <c r="E344" s="59"/>
      <c r="F344" s="67"/>
      <c r="G344" s="111"/>
      <c r="H344" s="111"/>
      <c r="I344" s="111"/>
      <c r="J344" s="111"/>
      <c r="K344" s="111"/>
      <c r="L344" s="111"/>
      <c r="M344" s="111"/>
      <c r="N344" s="111"/>
      <c r="O344" s="67"/>
      <c r="P344" s="67"/>
      <c r="Q344" s="67"/>
      <c r="R344" s="67"/>
      <c r="S344" s="67"/>
      <c r="T344" s="67"/>
      <c r="U344" s="67"/>
      <c r="V344" s="67"/>
      <c r="W344" s="67"/>
      <c r="X344" s="67"/>
      <c r="Y344" s="67"/>
      <c r="Z344" s="67"/>
      <c r="AA344" s="67"/>
      <c r="AB344" s="67"/>
      <c r="AC344" s="67"/>
      <c r="AD344" s="67"/>
      <c r="AE344" s="67"/>
      <c r="AF344" s="67"/>
      <c r="AG344" s="67"/>
      <c r="AH344" s="67"/>
      <c r="AI344" s="67"/>
      <c r="AJ344" s="67"/>
      <c r="AK344" s="67"/>
    </row>
    <row r="345" spans="1:37" ht="13.5" customHeight="1">
      <c r="A345" s="102"/>
      <c r="B345" s="78"/>
      <c r="C345" s="78"/>
      <c r="D345" s="59"/>
      <c r="E345" s="59"/>
      <c r="F345" s="67"/>
      <c r="G345" s="111"/>
      <c r="H345" s="111"/>
      <c r="I345" s="111"/>
      <c r="J345" s="111"/>
      <c r="K345" s="111"/>
      <c r="L345" s="111"/>
      <c r="M345" s="111"/>
      <c r="N345" s="111"/>
      <c r="O345" s="67"/>
      <c r="P345" s="67"/>
      <c r="Q345" s="67"/>
      <c r="R345" s="67"/>
      <c r="S345" s="67"/>
      <c r="T345" s="67"/>
      <c r="U345" s="67"/>
      <c r="V345" s="67"/>
      <c r="W345" s="67"/>
      <c r="X345" s="67"/>
      <c r="Y345" s="67"/>
      <c r="Z345" s="67"/>
      <c r="AA345" s="67"/>
      <c r="AB345" s="67"/>
      <c r="AC345" s="67"/>
      <c r="AD345" s="67"/>
      <c r="AE345" s="67"/>
      <c r="AF345" s="67"/>
      <c r="AG345" s="67"/>
      <c r="AH345" s="67"/>
      <c r="AI345" s="67"/>
      <c r="AJ345" s="67"/>
      <c r="AK345" s="67"/>
    </row>
    <row r="346" spans="1:37" ht="13.5" customHeight="1">
      <c r="A346" s="102"/>
      <c r="B346" s="78"/>
      <c r="C346" s="78"/>
      <c r="D346" s="59"/>
      <c r="E346" s="59"/>
      <c r="F346" s="67"/>
      <c r="G346" s="111"/>
      <c r="H346" s="111"/>
      <c r="I346" s="111"/>
      <c r="J346" s="111"/>
      <c r="K346" s="111"/>
      <c r="L346" s="111"/>
      <c r="M346" s="111"/>
      <c r="N346" s="111"/>
      <c r="O346" s="67"/>
      <c r="P346" s="67"/>
      <c r="Q346" s="67"/>
      <c r="R346" s="67"/>
      <c r="S346" s="67"/>
      <c r="T346" s="67"/>
      <c r="U346" s="67"/>
      <c r="V346" s="67"/>
      <c r="W346" s="67"/>
      <c r="X346" s="67"/>
      <c r="Y346" s="67"/>
      <c r="Z346" s="67"/>
      <c r="AA346" s="67"/>
      <c r="AB346" s="67"/>
      <c r="AC346" s="67"/>
      <c r="AD346" s="67"/>
      <c r="AE346" s="67"/>
      <c r="AF346" s="67"/>
      <c r="AG346" s="67"/>
      <c r="AH346" s="67"/>
      <c r="AI346" s="67"/>
      <c r="AJ346" s="67"/>
      <c r="AK346" s="67"/>
    </row>
    <row r="347" spans="1:37" ht="13.5" customHeight="1">
      <c r="A347" s="102"/>
      <c r="B347" s="78"/>
      <c r="C347" s="78"/>
      <c r="D347" s="59"/>
      <c r="E347" s="59"/>
      <c r="F347" s="67"/>
      <c r="G347" s="111"/>
      <c r="H347" s="111"/>
      <c r="I347" s="111"/>
      <c r="J347" s="111"/>
      <c r="K347" s="111"/>
      <c r="L347" s="111"/>
      <c r="M347" s="111"/>
      <c r="N347" s="111"/>
      <c r="O347" s="67"/>
      <c r="P347" s="67"/>
      <c r="Q347" s="67"/>
      <c r="R347" s="67"/>
      <c r="S347" s="67"/>
      <c r="T347" s="67"/>
      <c r="U347" s="67"/>
      <c r="V347" s="67"/>
      <c r="W347" s="67"/>
      <c r="X347" s="67"/>
      <c r="Y347" s="67"/>
      <c r="Z347" s="67"/>
      <c r="AA347" s="67"/>
      <c r="AB347" s="67"/>
      <c r="AC347" s="67"/>
      <c r="AD347" s="67"/>
      <c r="AE347" s="67"/>
      <c r="AF347" s="67"/>
      <c r="AG347" s="67"/>
      <c r="AH347" s="67"/>
      <c r="AI347" s="67"/>
      <c r="AJ347" s="67"/>
      <c r="AK347" s="67"/>
    </row>
    <row r="348" spans="1:37" ht="13.5" customHeight="1">
      <c r="A348" s="102"/>
      <c r="B348" s="78"/>
      <c r="C348" s="78"/>
      <c r="D348" s="59"/>
      <c r="E348" s="59"/>
      <c r="F348" s="67"/>
      <c r="G348" s="111"/>
      <c r="H348" s="111"/>
      <c r="I348" s="111"/>
      <c r="J348" s="111"/>
      <c r="K348" s="111"/>
      <c r="L348" s="111"/>
      <c r="M348" s="111"/>
      <c r="N348" s="111"/>
      <c r="O348" s="67"/>
      <c r="P348" s="67"/>
      <c r="Q348" s="67"/>
      <c r="R348" s="67"/>
      <c r="S348" s="67"/>
      <c r="T348" s="67"/>
      <c r="U348" s="67"/>
      <c r="V348" s="67"/>
      <c r="W348" s="67"/>
      <c r="X348" s="67"/>
      <c r="Y348" s="67"/>
      <c r="Z348" s="67"/>
      <c r="AA348" s="67"/>
      <c r="AB348" s="67"/>
      <c r="AC348" s="67"/>
      <c r="AD348" s="67"/>
      <c r="AE348" s="67"/>
      <c r="AF348" s="67"/>
      <c r="AG348" s="67"/>
      <c r="AH348" s="67"/>
      <c r="AI348" s="67"/>
      <c r="AJ348" s="67"/>
      <c r="AK348" s="67"/>
    </row>
    <row r="349" spans="1:37" ht="13.5" customHeight="1">
      <c r="A349" s="102"/>
      <c r="B349" s="78"/>
      <c r="C349" s="78"/>
      <c r="D349" s="59"/>
      <c r="E349" s="59"/>
      <c r="F349" s="67"/>
      <c r="G349" s="111"/>
      <c r="H349" s="111"/>
      <c r="I349" s="111"/>
      <c r="J349" s="111"/>
      <c r="K349" s="111"/>
      <c r="L349" s="111"/>
      <c r="M349" s="111"/>
      <c r="N349" s="111"/>
      <c r="O349" s="67"/>
      <c r="P349" s="67"/>
      <c r="Q349" s="67"/>
      <c r="R349" s="67"/>
      <c r="S349" s="67"/>
      <c r="T349" s="67"/>
      <c r="U349" s="67"/>
      <c r="V349" s="67"/>
      <c r="W349" s="67"/>
      <c r="X349" s="67"/>
      <c r="Y349" s="67"/>
      <c r="Z349" s="67"/>
      <c r="AA349" s="67"/>
      <c r="AB349" s="67"/>
      <c r="AC349" s="67"/>
      <c r="AD349" s="67"/>
      <c r="AE349" s="67"/>
      <c r="AF349" s="67"/>
      <c r="AG349" s="67"/>
      <c r="AH349" s="67"/>
      <c r="AI349" s="67"/>
      <c r="AJ349" s="67"/>
      <c r="AK349" s="67"/>
    </row>
    <row r="350" spans="1:37" ht="13.5" customHeight="1">
      <c r="A350" s="102"/>
      <c r="B350" s="78"/>
      <c r="C350" s="78"/>
      <c r="D350" s="59"/>
      <c r="E350" s="59"/>
      <c r="F350" s="67"/>
      <c r="G350" s="111"/>
      <c r="H350" s="111"/>
      <c r="I350" s="111"/>
      <c r="J350" s="111"/>
      <c r="K350" s="111"/>
      <c r="L350" s="111"/>
      <c r="M350" s="111"/>
      <c r="N350" s="111"/>
      <c r="O350" s="67"/>
      <c r="P350" s="67"/>
      <c r="Q350" s="67"/>
      <c r="R350" s="67"/>
      <c r="S350" s="67"/>
      <c r="T350" s="67"/>
      <c r="U350" s="67"/>
      <c r="V350" s="67"/>
      <c r="W350" s="67"/>
      <c r="X350" s="67"/>
      <c r="Y350" s="67"/>
      <c r="Z350" s="67"/>
      <c r="AA350" s="67"/>
      <c r="AB350" s="67"/>
      <c r="AC350" s="67"/>
      <c r="AD350" s="67"/>
      <c r="AE350" s="67"/>
      <c r="AF350" s="67"/>
      <c r="AG350" s="67"/>
      <c r="AH350" s="67"/>
      <c r="AI350" s="67"/>
      <c r="AJ350" s="67"/>
      <c r="AK350" s="67"/>
    </row>
    <row r="351" spans="1:37" ht="13.5" customHeight="1">
      <c r="A351" s="102"/>
      <c r="B351" s="78"/>
      <c r="C351" s="78"/>
      <c r="D351" s="59"/>
      <c r="E351" s="59"/>
      <c r="F351" s="67"/>
      <c r="G351" s="111"/>
      <c r="H351" s="111"/>
      <c r="I351" s="111"/>
      <c r="J351" s="111"/>
      <c r="K351" s="111"/>
      <c r="L351" s="111"/>
      <c r="M351" s="111"/>
      <c r="N351" s="111"/>
      <c r="O351" s="67"/>
      <c r="P351" s="67"/>
      <c r="Q351" s="67"/>
      <c r="R351" s="67"/>
      <c r="S351" s="67"/>
      <c r="T351" s="67"/>
      <c r="U351" s="67"/>
      <c r="V351" s="67"/>
      <c r="W351" s="67"/>
      <c r="X351" s="67"/>
      <c r="Y351" s="67"/>
      <c r="Z351" s="67"/>
      <c r="AA351" s="67"/>
      <c r="AB351" s="67"/>
      <c r="AC351" s="67"/>
      <c r="AD351" s="67"/>
      <c r="AE351" s="67"/>
      <c r="AF351" s="67"/>
      <c r="AG351" s="67"/>
      <c r="AH351" s="67"/>
      <c r="AI351" s="67"/>
      <c r="AJ351" s="67"/>
      <c r="AK351" s="67"/>
    </row>
    <row r="352" spans="1:37" ht="13.5" customHeight="1">
      <c r="A352" s="102"/>
      <c r="B352" s="78"/>
      <c r="C352" s="78"/>
      <c r="D352" s="59"/>
      <c r="E352" s="59"/>
      <c r="F352" s="67"/>
      <c r="G352" s="111"/>
      <c r="H352" s="111"/>
      <c r="I352" s="111"/>
      <c r="J352" s="111"/>
      <c r="K352" s="111"/>
      <c r="L352" s="111"/>
      <c r="M352" s="111"/>
      <c r="N352" s="111"/>
      <c r="O352" s="67"/>
      <c r="P352" s="67"/>
      <c r="Q352" s="67"/>
      <c r="R352" s="67"/>
      <c r="S352" s="67"/>
      <c r="T352" s="67"/>
      <c r="U352" s="67"/>
      <c r="V352" s="67"/>
      <c r="W352" s="67"/>
      <c r="X352" s="67"/>
      <c r="Y352" s="67"/>
      <c r="Z352" s="67"/>
      <c r="AA352" s="67"/>
      <c r="AB352" s="67"/>
      <c r="AC352" s="67"/>
      <c r="AD352" s="67"/>
      <c r="AE352" s="67"/>
      <c r="AF352" s="67"/>
      <c r="AG352" s="67"/>
      <c r="AH352" s="67"/>
      <c r="AI352" s="67"/>
      <c r="AJ352" s="67"/>
      <c r="AK352" s="67"/>
    </row>
    <row r="353" spans="1:37" ht="13.5" customHeight="1">
      <c r="A353" s="102"/>
      <c r="B353" s="78"/>
      <c r="C353" s="78"/>
      <c r="D353" s="59"/>
      <c r="E353" s="59"/>
      <c r="F353" s="67"/>
      <c r="G353" s="111"/>
      <c r="H353" s="111"/>
      <c r="I353" s="111"/>
      <c r="J353" s="111"/>
      <c r="K353" s="111"/>
      <c r="L353" s="111"/>
      <c r="M353" s="111"/>
      <c r="N353" s="111"/>
      <c r="O353" s="67"/>
      <c r="P353" s="67"/>
      <c r="Q353" s="67"/>
      <c r="R353" s="67"/>
      <c r="S353" s="67"/>
      <c r="T353" s="67"/>
      <c r="U353" s="67"/>
      <c r="V353" s="67"/>
      <c r="W353" s="67"/>
      <c r="X353" s="67"/>
      <c r="Y353" s="67"/>
      <c r="Z353" s="67"/>
      <c r="AA353" s="67"/>
      <c r="AB353" s="67"/>
      <c r="AC353" s="67"/>
      <c r="AD353" s="67"/>
      <c r="AE353" s="67"/>
      <c r="AF353" s="67"/>
      <c r="AG353" s="67"/>
      <c r="AH353" s="67"/>
      <c r="AI353" s="67"/>
      <c r="AJ353" s="67"/>
      <c r="AK353" s="67"/>
    </row>
    <row r="354" spans="1:37" ht="13.5" customHeight="1">
      <c r="A354" s="102"/>
      <c r="B354" s="78"/>
      <c r="C354" s="78"/>
      <c r="D354" s="59"/>
      <c r="E354" s="59"/>
      <c r="F354" s="67"/>
      <c r="G354" s="111"/>
      <c r="H354" s="111"/>
      <c r="I354" s="111"/>
      <c r="J354" s="111"/>
      <c r="K354" s="111"/>
      <c r="L354" s="111"/>
      <c r="M354" s="111"/>
      <c r="N354" s="111"/>
      <c r="O354" s="67"/>
      <c r="P354" s="67"/>
      <c r="Q354" s="67"/>
      <c r="R354" s="67"/>
      <c r="S354" s="67"/>
      <c r="T354" s="67"/>
      <c r="U354" s="67"/>
      <c r="V354" s="67"/>
      <c r="W354" s="67"/>
      <c r="X354" s="67"/>
      <c r="Y354" s="67"/>
      <c r="Z354" s="67"/>
      <c r="AA354" s="67"/>
      <c r="AB354" s="67"/>
      <c r="AC354" s="67"/>
      <c r="AD354" s="67"/>
      <c r="AE354" s="67"/>
      <c r="AF354" s="67"/>
      <c r="AG354" s="67"/>
      <c r="AH354" s="67"/>
      <c r="AI354" s="67"/>
      <c r="AJ354" s="67"/>
      <c r="AK354" s="67"/>
    </row>
    <row r="355" spans="1:37" ht="13.5" customHeight="1">
      <c r="A355" s="102"/>
      <c r="B355" s="78"/>
      <c r="C355" s="78"/>
      <c r="D355" s="59"/>
      <c r="E355" s="59"/>
      <c r="F355" s="67"/>
      <c r="G355" s="111"/>
      <c r="H355" s="111"/>
      <c r="I355" s="111"/>
      <c r="J355" s="111"/>
      <c r="K355" s="111"/>
      <c r="L355" s="111"/>
      <c r="M355" s="111"/>
      <c r="N355" s="111"/>
      <c r="O355" s="67"/>
      <c r="P355" s="67"/>
      <c r="Q355" s="67"/>
      <c r="R355" s="67"/>
      <c r="S355" s="67"/>
      <c r="T355" s="67"/>
      <c r="U355" s="67"/>
      <c r="V355" s="67"/>
      <c r="W355" s="67"/>
      <c r="X355" s="67"/>
      <c r="Y355" s="67"/>
      <c r="Z355" s="67"/>
      <c r="AA355" s="67"/>
      <c r="AB355" s="67"/>
      <c r="AC355" s="67"/>
      <c r="AD355" s="67"/>
      <c r="AE355" s="67"/>
      <c r="AF355" s="67"/>
      <c r="AG355" s="67"/>
      <c r="AH355" s="67"/>
      <c r="AI355" s="67"/>
      <c r="AJ355" s="67"/>
      <c r="AK355" s="67"/>
    </row>
    <row r="356" spans="1:37" ht="13.5" customHeight="1">
      <c r="A356" s="102"/>
      <c r="B356" s="78"/>
      <c r="C356" s="78"/>
      <c r="D356" s="59"/>
      <c r="E356" s="59"/>
      <c r="F356" s="67"/>
      <c r="G356" s="111"/>
      <c r="H356" s="111"/>
      <c r="I356" s="111"/>
      <c r="J356" s="111"/>
      <c r="K356" s="111"/>
      <c r="L356" s="111"/>
      <c r="M356" s="111"/>
      <c r="N356" s="111"/>
      <c r="O356" s="67"/>
      <c r="P356" s="67"/>
      <c r="Q356" s="67"/>
      <c r="R356" s="67"/>
      <c r="S356" s="67"/>
      <c r="T356" s="67"/>
      <c r="U356" s="67"/>
      <c r="V356" s="67"/>
      <c r="W356" s="67"/>
      <c r="X356" s="67"/>
      <c r="Y356" s="67"/>
      <c r="Z356" s="67"/>
      <c r="AA356" s="67"/>
      <c r="AB356" s="67"/>
      <c r="AC356" s="67"/>
      <c r="AD356" s="67"/>
      <c r="AE356" s="67"/>
      <c r="AF356" s="67"/>
      <c r="AG356" s="67"/>
      <c r="AH356" s="67"/>
      <c r="AI356" s="67"/>
      <c r="AJ356" s="67"/>
      <c r="AK356" s="67"/>
    </row>
    <row r="357" spans="1:37" ht="13.5" customHeight="1">
      <c r="A357" s="102"/>
      <c r="B357" s="78"/>
      <c r="C357" s="78"/>
      <c r="D357" s="59"/>
      <c r="E357" s="59"/>
      <c r="F357" s="67"/>
      <c r="G357" s="111"/>
      <c r="H357" s="111"/>
      <c r="I357" s="111"/>
      <c r="J357" s="111"/>
      <c r="K357" s="111"/>
      <c r="L357" s="111"/>
      <c r="M357" s="111"/>
      <c r="N357" s="111"/>
      <c r="O357" s="67"/>
      <c r="P357" s="67"/>
      <c r="Q357" s="67"/>
      <c r="R357" s="67"/>
      <c r="S357" s="67"/>
      <c r="T357" s="67"/>
      <c r="U357" s="67"/>
      <c r="V357" s="67"/>
      <c r="W357" s="67"/>
      <c r="X357" s="67"/>
      <c r="Y357" s="67"/>
      <c r="Z357" s="67"/>
      <c r="AA357" s="67"/>
      <c r="AB357" s="67"/>
      <c r="AC357" s="67"/>
      <c r="AD357" s="67"/>
      <c r="AE357" s="67"/>
      <c r="AF357" s="67"/>
      <c r="AG357" s="67"/>
      <c r="AH357" s="67"/>
      <c r="AI357" s="67"/>
      <c r="AJ357" s="67"/>
      <c r="AK357" s="67"/>
    </row>
    <row r="358" spans="1:37" ht="13.5" customHeight="1">
      <c r="A358" s="102"/>
      <c r="B358" s="78"/>
      <c r="C358" s="78"/>
      <c r="D358" s="59"/>
      <c r="E358" s="59"/>
      <c r="F358" s="67"/>
      <c r="G358" s="111"/>
      <c r="H358" s="111"/>
      <c r="I358" s="111"/>
      <c r="J358" s="111"/>
      <c r="K358" s="111"/>
      <c r="L358" s="111"/>
      <c r="M358" s="111"/>
      <c r="N358" s="111"/>
      <c r="O358" s="67"/>
      <c r="P358" s="67"/>
      <c r="Q358" s="67"/>
      <c r="R358" s="67"/>
      <c r="S358" s="67"/>
      <c r="T358" s="67"/>
      <c r="U358" s="67"/>
      <c r="V358" s="67"/>
      <c r="W358" s="67"/>
      <c r="X358" s="67"/>
      <c r="Y358" s="67"/>
      <c r="Z358" s="67"/>
      <c r="AA358" s="67"/>
      <c r="AB358" s="67"/>
      <c r="AC358" s="67"/>
      <c r="AD358" s="67"/>
      <c r="AE358" s="67"/>
      <c r="AF358" s="67"/>
      <c r="AG358" s="67"/>
      <c r="AH358" s="67"/>
      <c r="AI358" s="67"/>
      <c r="AJ358" s="67"/>
      <c r="AK358" s="67"/>
    </row>
    <row r="359" spans="1:37" ht="13.5" customHeight="1">
      <c r="A359" s="102"/>
      <c r="B359" s="78"/>
      <c r="C359" s="78"/>
      <c r="D359" s="59"/>
      <c r="E359" s="59"/>
      <c r="F359" s="67"/>
      <c r="G359" s="111"/>
      <c r="H359" s="111"/>
      <c r="I359" s="111"/>
      <c r="J359" s="111"/>
      <c r="K359" s="111"/>
      <c r="L359" s="111"/>
      <c r="M359" s="111"/>
      <c r="N359" s="111"/>
      <c r="O359" s="67"/>
      <c r="P359" s="67"/>
      <c r="Q359" s="67"/>
      <c r="R359" s="67"/>
      <c r="S359" s="67"/>
      <c r="T359" s="67"/>
      <c r="U359" s="67"/>
      <c r="V359" s="67"/>
      <c r="W359" s="67"/>
      <c r="X359" s="67"/>
      <c r="Y359" s="67"/>
      <c r="Z359" s="67"/>
      <c r="AA359" s="67"/>
      <c r="AB359" s="67"/>
      <c r="AC359" s="67"/>
      <c r="AD359" s="67"/>
      <c r="AE359" s="67"/>
      <c r="AF359" s="67"/>
      <c r="AG359" s="67"/>
      <c r="AH359" s="67"/>
      <c r="AI359" s="67"/>
      <c r="AJ359" s="67"/>
      <c r="AK359" s="67"/>
    </row>
    <row r="360" spans="1:37" ht="13.5" customHeight="1">
      <c r="A360" s="102"/>
      <c r="B360" s="78"/>
      <c r="C360" s="78"/>
      <c r="D360" s="59"/>
      <c r="E360" s="59"/>
      <c r="F360" s="67"/>
      <c r="G360" s="111"/>
      <c r="H360" s="111"/>
      <c r="I360" s="111"/>
      <c r="J360" s="111"/>
      <c r="K360" s="111"/>
      <c r="L360" s="111"/>
      <c r="M360" s="111"/>
      <c r="N360" s="111"/>
      <c r="O360" s="67"/>
      <c r="P360" s="67"/>
      <c r="Q360" s="67"/>
      <c r="R360" s="67"/>
      <c r="S360" s="67"/>
      <c r="T360" s="67"/>
      <c r="U360" s="67"/>
      <c r="V360" s="67"/>
      <c r="W360" s="67"/>
      <c r="X360" s="67"/>
      <c r="Y360" s="67"/>
      <c r="Z360" s="67"/>
      <c r="AA360" s="67"/>
      <c r="AB360" s="67"/>
      <c r="AC360" s="67"/>
      <c r="AD360" s="67"/>
      <c r="AE360" s="67"/>
      <c r="AF360" s="67"/>
      <c r="AG360" s="67"/>
      <c r="AH360" s="67"/>
      <c r="AI360" s="67"/>
      <c r="AJ360" s="67"/>
      <c r="AK360" s="67"/>
    </row>
    <row r="361" spans="1:37" ht="13.5" customHeight="1">
      <c r="A361" s="102"/>
      <c r="B361" s="78"/>
      <c r="C361" s="78"/>
      <c r="D361" s="59"/>
      <c r="E361" s="59"/>
      <c r="F361" s="67"/>
      <c r="G361" s="111"/>
      <c r="H361" s="111"/>
      <c r="I361" s="111"/>
      <c r="J361" s="111"/>
      <c r="K361" s="111"/>
      <c r="L361" s="111"/>
      <c r="M361" s="111"/>
      <c r="N361" s="111"/>
      <c r="O361" s="67"/>
      <c r="P361" s="67"/>
      <c r="Q361" s="67"/>
      <c r="R361" s="67"/>
      <c r="S361" s="67"/>
      <c r="T361" s="67"/>
      <c r="U361" s="67"/>
      <c r="V361" s="67"/>
      <c r="W361" s="67"/>
      <c r="X361" s="67"/>
      <c r="Y361" s="67"/>
      <c r="Z361" s="67"/>
      <c r="AA361" s="67"/>
      <c r="AB361" s="67"/>
      <c r="AC361" s="67"/>
      <c r="AD361" s="67"/>
      <c r="AE361" s="67"/>
      <c r="AF361" s="67"/>
      <c r="AG361" s="67"/>
      <c r="AH361" s="67"/>
      <c r="AI361" s="67"/>
      <c r="AJ361" s="67"/>
      <c r="AK361" s="67"/>
    </row>
    <row r="362" spans="1:37" ht="13.5" customHeight="1">
      <c r="A362" s="102"/>
      <c r="B362" s="78"/>
      <c r="C362" s="78"/>
      <c r="D362" s="59"/>
      <c r="E362" s="59"/>
      <c r="F362" s="67"/>
      <c r="G362" s="111"/>
      <c r="H362" s="111"/>
      <c r="I362" s="111"/>
      <c r="J362" s="111"/>
      <c r="K362" s="111"/>
      <c r="L362" s="111"/>
      <c r="M362" s="111"/>
      <c r="N362" s="111"/>
      <c r="O362" s="67"/>
      <c r="P362" s="67"/>
      <c r="Q362" s="67"/>
      <c r="R362" s="67"/>
      <c r="S362" s="67"/>
      <c r="T362" s="67"/>
      <c r="U362" s="67"/>
      <c r="V362" s="67"/>
      <c r="W362" s="67"/>
      <c r="X362" s="67"/>
      <c r="Y362" s="67"/>
      <c r="Z362" s="67"/>
      <c r="AA362" s="67"/>
      <c r="AB362" s="67"/>
      <c r="AC362" s="67"/>
      <c r="AD362" s="67"/>
      <c r="AE362" s="67"/>
      <c r="AF362" s="67"/>
      <c r="AG362" s="67"/>
      <c r="AH362" s="67"/>
      <c r="AI362" s="67"/>
      <c r="AJ362" s="67"/>
      <c r="AK362" s="67"/>
    </row>
    <row r="363" spans="1:37" ht="13.5" customHeight="1">
      <c r="A363" s="102"/>
      <c r="B363" s="78"/>
      <c r="C363" s="78"/>
      <c r="D363" s="59"/>
      <c r="E363" s="59"/>
      <c r="F363" s="67"/>
      <c r="G363" s="111"/>
      <c r="H363" s="111"/>
      <c r="I363" s="111"/>
      <c r="J363" s="111"/>
      <c r="K363" s="111"/>
      <c r="L363" s="111"/>
      <c r="M363" s="111"/>
      <c r="N363" s="111"/>
      <c r="O363" s="67"/>
      <c r="P363" s="67"/>
      <c r="Q363" s="67"/>
      <c r="R363" s="67"/>
      <c r="S363" s="67"/>
      <c r="T363" s="67"/>
      <c r="U363" s="67"/>
      <c r="V363" s="67"/>
      <c r="W363" s="67"/>
      <c r="X363" s="67"/>
      <c r="Y363" s="67"/>
      <c r="Z363" s="67"/>
      <c r="AA363" s="67"/>
      <c r="AB363" s="67"/>
      <c r="AC363" s="67"/>
      <c r="AD363" s="67"/>
      <c r="AE363" s="67"/>
      <c r="AF363" s="67"/>
      <c r="AG363" s="67"/>
      <c r="AH363" s="67"/>
      <c r="AI363" s="67"/>
      <c r="AJ363" s="67"/>
      <c r="AK363" s="67"/>
    </row>
    <row r="364" spans="1:37" ht="13.5" customHeight="1">
      <c r="A364" s="102"/>
      <c r="B364" s="78"/>
      <c r="C364" s="78"/>
      <c r="D364" s="59"/>
      <c r="E364" s="59"/>
      <c r="F364" s="67"/>
      <c r="G364" s="111"/>
      <c r="H364" s="111"/>
      <c r="I364" s="111"/>
      <c r="J364" s="111"/>
      <c r="K364" s="111"/>
      <c r="L364" s="111"/>
      <c r="M364" s="111"/>
      <c r="N364" s="111"/>
      <c r="O364" s="67"/>
      <c r="P364" s="67"/>
      <c r="Q364" s="67"/>
      <c r="R364" s="67"/>
      <c r="S364" s="67"/>
      <c r="T364" s="67"/>
      <c r="U364" s="67"/>
      <c r="V364" s="67"/>
      <c r="W364" s="67"/>
      <c r="X364" s="67"/>
      <c r="Y364" s="67"/>
      <c r="Z364" s="67"/>
      <c r="AA364" s="67"/>
      <c r="AB364" s="67"/>
      <c r="AC364" s="67"/>
      <c r="AD364" s="67"/>
      <c r="AE364" s="67"/>
      <c r="AF364" s="67"/>
      <c r="AG364" s="67"/>
      <c r="AH364" s="67"/>
      <c r="AI364" s="67"/>
      <c r="AJ364" s="67"/>
      <c r="AK364" s="67"/>
    </row>
    <row r="365" spans="1:37" ht="13.5" customHeight="1">
      <c r="A365" s="102"/>
      <c r="B365" s="78"/>
      <c r="C365" s="78"/>
      <c r="D365" s="59"/>
      <c r="E365" s="59"/>
      <c r="F365" s="67"/>
      <c r="G365" s="111"/>
      <c r="H365" s="111"/>
      <c r="I365" s="111"/>
      <c r="J365" s="111"/>
      <c r="K365" s="111"/>
      <c r="L365" s="111"/>
      <c r="M365" s="111"/>
      <c r="N365" s="111"/>
      <c r="O365" s="67"/>
      <c r="P365" s="67"/>
      <c r="Q365" s="67"/>
      <c r="R365" s="67"/>
      <c r="S365" s="67"/>
      <c r="T365" s="67"/>
      <c r="U365" s="67"/>
      <c r="V365" s="67"/>
      <c r="W365" s="67"/>
      <c r="X365" s="67"/>
      <c r="Y365" s="67"/>
      <c r="Z365" s="67"/>
      <c r="AA365" s="67"/>
      <c r="AB365" s="67"/>
      <c r="AC365" s="67"/>
      <c r="AD365" s="67"/>
      <c r="AE365" s="67"/>
      <c r="AF365" s="67"/>
      <c r="AG365" s="67"/>
      <c r="AH365" s="67"/>
      <c r="AI365" s="67"/>
      <c r="AJ365" s="67"/>
      <c r="AK365" s="67"/>
    </row>
    <row r="366" spans="1:37" ht="13.5" customHeight="1">
      <c r="A366" s="102"/>
      <c r="B366" s="78"/>
      <c r="C366" s="78"/>
      <c r="D366" s="59"/>
      <c r="E366" s="59"/>
      <c r="F366" s="67"/>
      <c r="G366" s="111"/>
      <c r="H366" s="111"/>
      <c r="I366" s="111"/>
      <c r="J366" s="111"/>
      <c r="K366" s="111"/>
      <c r="L366" s="111"/>
      <c r="M366" s="111"/>
      <c r="N366" s="111"/>
      <c r="O366" s="67"/>
      <c r="P366" s="67"/>
      <c r="Q366" s="67"/>
      <c r="R366" s="67"/>
      <c r="S366" s="67"/>
      <c r="T366" s="67"/>
      <c r="U366" s="67"/>
      <c r="V366" s="67"/>
      <c r="W366" s="67"/>
      <c r="X366" s="67"/>
      <c r="Y366" s="67"/>
      <c r="Z366" s="67"/>
      <c r="AA366" s="67"/>
      <c r="AB366" s="67"/>
      <c r="AC366" s="67"/>
      <c r="AD366" s="67"/>
      <c r="AE366" s="67"/>
      <c r="AF366" s="67"/>
      <c r="AG366" s="67"/>
      <c r="AH366" s="67"/>
      <c r="AI366" s="67"/>
      <c r="AJ366" s="67"/>
      <c r="AK366" s="67"/>
    </row>
    <row r="367" spans="1:37" ht="13.5" customHeight="1">
      <c r="A367" s="102"/>
      <c r="B367" s="78"/>
      <c r="C367" s="78"/>
      <c r="D367" s="59"/>
      <c r="E367" s="59"/>
      <c r="F367" s="67"/>
      <c r="G367" s="111"/>
      <c r="H367" s="111"/>
      <c r="I367" s="111"/>
      <c r="J367" s="111"/>
      <c r="K367" s="111"/>
      <c r="L367" s="111"/>
      <c r="M367" s="111"/>
      <c r="N367" s="111"/>
      <c r="O367" s="67"/>
      <c r="P367" s="67"/>
      <c r="Q367" s="67"/>
      <c r="R367" s="67"/>
      <c r="S367" s="67"/>
      <c r="T367" s="67"/>
      <c r="U367" s="67"/>
      <c r="V367" s="67"/>
      <c r="W367" s="67"/>
      <c r="X367" s="67"/>
      <c r="Y367" s="67"/>
      <c r="Z367" s="67"/>
      <c r="AA367" s="67"/>
      <c r="AB367" s="67"/>
      <c r="AC367" s="67"/>
      <c r="AD367" s="67"/>
      <c r="AE367" s="67"/>
      <c r="AF367" s="67"/>
      <c r="AG367" s="67"/>
      <c r="AH367" s="67"/>
      <c r="AI367" s="67"/>
      <c r="AJ367" s="67"/>
      <c r="AK367" s="67"/>
    </row>
    <row r="368" spans="1:37" ht="13.5" customHeight="1">
      <c r="A368" s="102"/>
      <c r="B368" s="78"/>
      <c r="C368" s="78"/>
      <c r="D368" s="59"/>
      <c r="E368" s="59"/>
      <c r="F368" s="67"/>
      <c r="G368" s="111"/>
      <c r="H368" s="111"/>
      <c r="I368" s="111"/>
      <c r="J368" s="111"/>
      <c r="K368" s="111"/>
      <c r="L368" s="111"/>
      <c r="M368" s="111"/>
      <c r="N368" s="111"/>
      <c r="O368" s="67"/>
      <c r="P368" s="67"/>
      <c r="Q368" s="67"/>
      <c r="R368" s="67"/>
      <c r="S368" s="67"/>
      <c r="T368" s="67"/>
      <c r="U368" s="67"/>
      <c r="V368" s="67"/>
      <c r="W368" s="67"/>
      <c r="X368" s="67"/>
      <c r="Y368" s="67"/>
      <c r="Z368" s="67"/>
      <c r="AA368" s="67"/>
      <c r="AB368" s="67"/>
      <c r="AC368" s="67"/>
      <c r="AD368" s="67"/>
      <c r="AE368" s="67"/>
      <c r="AF368" s="67"/>
      <c r="AG368" s="67"/>
      <c r="AH368" s="67"/>
      <c r="AI368" s="67"/>
      <c r="AJ368" s="67"/>
      <c r="AK368" s="67"/>
    </row>
    <row r="369" spans="1:37" ht="13.5" customHeight="1">
      <c r="A369" s="102"/>
      <c r="B369" s="78"/>
      <c r="C369" s="78"/>
      <c r="D369" s="59"/>
      <c r="E369" s="59"/>
      <c r="F369" s="67"/>
      <c r="G369" s="111"/>
      <c r="H369" s="111"/>
      <c r="I369" s="111"/>
      <c r="J369" s="111"/>
      <c r="K369" s="111"/>
      <c r="L369" s="111"/>
      <c r="M369" s="111"/>
      <c r="N369" s="111"/>
      <c r="O369" s="67"/>
      <c r="P369" s="67"/>
      <c r="Q369" s="67"/>
      <c r="R369" s="67"/>
      <c r="S369" s="67"/>
      <c r="T369" s="67"/>
      <c r="U369" s="67"/>
      <c r="V369" s="67"/>
      <c r="W369" s="67"/>
      <c r="X369" s="67"/>
      <c r="Y369" s="67"/>
      <c r="Z369" s="67"/>
      <c r="AA369" s="67"/>
      <c r="AB369" s="67"/>
      <c r="AC369" s="67"/>
      <c r="AD369" s="67"/>
      <c r="AE369" s="67"/>
      <c r="AF369" s="67"/>
      <c r="AG369" s="67"/>
      <c r="AH369" s="67"/>
      <c r="AI369" s="67"/>
      <c r="AJ369" s="67"/>
      <c r="AK369" s="67"/>
    </row>
    <row r="370" spans="1:37" ht="13.5" customHeight="1">
      <c r="A370" s="102"/>
      <c r="B370" s="78"/>
      <c r="C370" s="78"/>
      <c r="D370" s="59"/>
      <c r="E370" s="59"/>
      <c r="F370" s="67"/>
      <c r="G370" s="111"/>
      <c r="H370" s="111"/>
      <c r="I370" s="111"/>
      <c r="J370" s="111"/>
      <c r="K370" s="111"/>
      <c r="L370" s="111"/>
      <c r="M370" s="111"/>
      <c r="N370" s="111"/>
      <c r="O370" s="67"/>
      <c r="P370" s="67"/>
      <c r="Q370" s="67"/>
      <c r="R370" s="67"/>
      <c r="S370" s="67"/>
      <c r="T370" s="67"/>
      <c r="U370" s="67"/>
      <c r="V370" s="67"/>
      <c r="W370" s="67"/>
      <c r="X370" s="67"/>
      <c r="Y370" s="67"/>
      <c r="Z370" s="67"/>
      <c r="AA370" s="67"/>
      <c r="AB370" s="67"/>
      <c r="AC370" s="67"/>
      <c r="AD370" s="67"/>
      <c r="AE370" s="67"/>
      <c r="AF370" s="67"/>
      <c r="AG370" s="67"/>
      <c r="AH370" s="67"/>
      <c r="AI370" s="67"/>
      <c r="AJ370" s="67"/>
      <c r="AK370" s="67"/>
    </row>
    <row r="371" spans="1:37" ht="13.5" customHeight="1">
      <c r="A371" s="102"/>
      <c r="B371" s="78"/>
      <c r="C371" s="78"/>
      <c r="D371" s="59"/>
      <c r="E371" s="59"/>
      <c r="F371" s="67"/>
      <c r="G371" s="111"/>
      <c r="H371" s="111"/>
      <c r="I371" s="111"/>
      <c r="J371" s="111"/>
      <c r="K371" s="111"/>
      <c r="L371" s="111"/>
      <c r="M371" s="111"/>
      <c r="N371" s="111"/>
      <c r="O371" s="67"/>
      <c r="P371" s="67"/>
      <c r="Q371" s="67"/>
      <c r="R371" s="67"/>
      <c r="S371" s="67"/>
      <c r="T371" s="67"/>
      <c r="U371" s="67"/>
      <c r="V371" s="67"/>
      <c r="W371" s="67"/>
      <c r="X371" s="67"/>
      <c r="Y371" s="67"/>
      <c r="Z371" s="67"/>
      <c r="AA371" s="67"/>
      <c r="AB371" s="67"/>
      <c r="AC371" s="67"/>
      <c r="AD371" s="67"/>
      <c r="AE371" s="67"/>
      <c r="AF371" s="67"/>
      <c r="AG371" s="67"/>
      <c r="AH371" s="67"/>
      <c r="AI371" s="67"/>
      <c r="AJ371" s="67"/>
      <c r="AK371" s="67"/>
    </row>
    <row r="372" spans="1:37" ht="13.5" customHeight="1">
      <c r="A372" s="102"/>
      <c r="B372" s="78"/>
      <c r="C372" s="78"/>
      <c r="D372" s="59"/>
      <c r="E372" s="59"/>
      <c r="F372" s="67"/>
      <c r="G372" s="111"/>
      <c r="H372" s="111"/>
      <c r="I372" s="111"/>
      <c r="J372" s="111"/>
      <c r="K372" s="111"/>
      <c r="L372" s="111"/>
      <c r="M372" s="111"/>
      <c r="N372" s="111"/>
      <c r="O372" s="67"/>
      <c r="P372" s="67"/>
      <c r="Q372" s="67"/>
      <c r="R372" s="67"/>
      <c r="S372" s="67"/>
      <c r="T372" s="67"/>
      <c r="U372" s="67"/>
      <c r="V372" s="67"/>
      <c r="W372" s="67"/>
      <c r="X372" s="67"/>
      <c r="Y372" s="67"/>
      <c r="Z372" s="67"/>
      <c r="AA372" s="67"/>
      <c r="AB372" s="67"/>
      <c r="AC372" s="67"/>
      <c r="AD372" s="67"/>
      <c r="AE372" s="67"/>
      <c r="AF372" s="67"/>
      <c r="AG372" s="67"/>
      <c r="AH372" s="67"/>
      <c r="AI372" s="67"/>
      <c r="AJ372" s="67"/>
      <c r="AK372" s="67"/>
    </row>
    <row r="373" spans="1:37" ht="13.5" customHeight="1">
      <c r="A373" s="102"/>
      <c r="B373" s="78"/>
      <c r="C373" s="78"/>
      <c r="D373" s="59"/>
      <c r="E373" s="59"/>
      <c r="F373" s="67"/>
      <c r="G373" s="111"/>
      <c r="H373" s="111"/>
      <c r="I373" s="111"/>
      <c r="J373" s="111"/>
      <c r="K373" s="111"/>
      <c r="L373" s="111"/>
      <c r="M373" s="111"/>
      <c r="N373" s="111"/>
      <c r="O373" s="67"/>
      <c r="P373" s="67"/>
      <c r="Q373" s="67"/>
      <c r="R373" s="67"/>
      <c r="S373" s="67"/>
      <c r="T373" s="67"/>
      <c r="U373" s="67"/>
      <c r="V373" s="67"/>
      <c r="W373" s="67"/>
      <c r="X373" s="67"/>
      <c r="Y373" s="67"/>
      <c r="Z373" s="67"/>
      <c r="AA373" s="67"/>
      <c r="AB373" s="67"/>
      <c r="AC373" s="67"/>
      <c r="AD373" s="67"/>
      <c r="AE373" s="67"/>
      <c r="AF373" s="67"/>
      <c r="AG373" s="67"/>
      <c r="AH373" s="67"/>
      <c r="AI373" s="67"/>
      <c r="AJ373" s="67"/>
      <c r="AK373" s="67"/>
    </row>
    <row r="374" spans="1:37" ht="13.5" customHeight="1">
      <c r="A374" s="102"/>
      <c r="B374" s="78"/>
      <c r="C374" s="78"/>
      <c r="D374" s="59"/>
      <c r="E374" s="59"/>
      <c r="F374" s="67"/>
      <c r="G374" s="111"/>
      <c r="H374" s="111"/>
      <c r="I374" s="111"/>
      <c r="J374" s="111"/>
      <c r="K374" s="111"/>
      <c r="L374" s="111"/>
      <c r="M374" s="111"/>
      <c r="N374" s="111"/>
      <c r="O374" s="67"/>
      <c r="P374" s="67"/>
      <c r="Q374" s="67"/>
      <c r="R374" s="67"/>
      <c r="S374" s="67"/>
      <c r="T374" s="67"/>
      <c r="U374" s="67"/>
      <c r="V374" s="67"/>
      <c r="W374" s="67"/>
      <c r="X374" s="67"/>
      <c r="Y374" s="67"/>
      <c r="Z374" s="67"/>
      <c r="AA374" s="67"/>
      <c r="AB374" s="67"/>
      <c r="AC374" s="67"/>
      <c r="AD374" s="67"/>
      <c r="AE374" s="67"/>
      <c r="AF374" s="67"/>
      <c r="AG374" s="67"/>
      <c r="AH374" s="67"/>
      <c r="AI374" s="67"/>
      <c r="AJ374" s="67"/>
      <c r="AK374" s="67"/>
    </row>
    <row r="375" spans="1:37" ht="13.5" customHeight="1">
      <c r="A375" s="102"/>
      <c r="B375" s="78"/>
      <c r="C375" s="78"/>
      <c r="D375" s="59"/>
      <c r="E375" s="59"/>
      <c r="F375" s="67"/>
      <c r="G375" s="111"/>
      <c r="H375" s="111"/>
      <c r="I375" s="111"/>
      <c r="J375" s="111"/>
      <c r="K375" s="111"/>
      <c r="L375" s="111"/>
      <c r="M375" s="111"/>
      <c r="N375" s="111"/>
      <c r="O375" s="67"/>
      <c r="P375" s="67"/>
      <c r="Q375" s="67"/>
      <c r="R375" s="67"/>
      <c r="S375" s="67"/>
      <c r="T375" s="67"/>
      <c r="U375" s="67"/>
      <c r="V375" s="67"/>
      <c r="W375" s="67"/>
      <c r="X375" s="67"/>
      <c r="Y375" s="67"/>
      <c r="Z375" s="67"/>
      <c r="AA375" s="67"/>
      <c r="AB375" s="67"/>
      <c r="AC375" s="67"/>
      <c r="AD375" s="67"/>
      <c r="AE375" s="67"/>
      <c r="AF375" s="67"/>
      <c r="AG375" s="67"/>
      <c r="AH375" s="67"/>
      <c r="AI375" s="67"/>
      <c r="AJ375" s="67"/>
      <c r="AK375" s="67"/>
    </row>
    <row r="376" spans="1:37" ht="13.5" customHeight="1">
      <c r="A376" s="102"/>
      <c r="B376" s="78"/>
      <c r="C376" s="78"/>
      <c r="D376" s="59"/>
      <c r="E376" s="59"/>
      <c r="F376" s="67"/>
      <c r="G376" s="111"/>
      <c r="H376" s="111"/>
      <c r="I376" s="111"/>
      <c r="J376" s="111"/>
      <c r="K376" s="111"/>
      <c r="L376" s="111"/>
      <c r="M376" s="111"/>
      <c r="N376" s="111"/>
      <c r="O376" s="67"/>
      <c r="P376" s="67"/>
      <c r="Q376" s="67"/>
      <c r="R376" s="67"/>
      <c r="S376" s="67"/>
      <c r="T376" s="67"/>
      <c r="U376" s="67"/>
      <c r="V376" s="67"/>
      <c r="W376" s="67"/>
      <c r="X376" s="67"/>
      <c r="Y376" s="67"/>
      <c r="Z376" s="67"/>
      <c r="AA376" s="67"/>
      <c r="AB376" s="67"/>
      <c r="AC376" s="67"/>
      <c r="AD376" s="67"/>
      <c r="AE376" s="67"/>
      <c r="AF376" s="67"/>
      <c r="AG376" s="67"/>
      <c r="AH376" s="67"/>
      <c r="AI376" s="67"/>
      <c r="AJ376" s="67"/>
      <c r="AK376" s="67"/>
    </row>
    <row r="377" spans="1:37" ht="13.5" customHeight="1">
      <c r="A377" s="102"/>
      <c r="B377" s="78"/>
      <c r="C377" s="78"/>
      <c r="D377" s="59"/>
      <c r="E377" s="59"/>
      <c r="F377" s="67"/>
      <c r="G377" s="111"/>
      <c r="H377" s="111"/>
      <c r="I377" s="111"/>
      <c r="J377" s="111"/>
      <c r="K377" s="111"/>
      <c r="L377" s="111"/>
      <c r="M377" s="111"/>
      <c r="N377" s="111"/>
      <c r="O377" s="67"/>
      <c r="P377" s="67"/>
      <c r="Q377" s="67"/>
      <c r="R377" s="67"/>
      <c r="S377" s="67"/>
      <c r="T377" s="67"/>
      <c r="U377" s="67"/>
      <c r="V377" s="67"/>
      <c r="W377" s="67"/>
      <c r="X377" s="67"/>
      <c r="Y377" s="67"/>
      <c r="Z377" s="67"/>
      <c r="AA377" s="67"/>
      <c r="AB377" s="67"/>
      <c r="AC377" s="67"/>
      <c r="AD377" s="67"/>
      <c r="AE377" s="67"/>
      <c r="AF377" s="67"/>
      <c r="AG377" s="67"/>
      <c r="AH377" s="67"/>
      <c r="AI377" s="67"/>
      <c r="AJ377" s="67"/>
      <c r="AK377" s="67"/>
    </row>
    <row r="378" spans="1:37" ht="13.5" customHeight="1">
      <c r="A378" s="102"/>
      <c r="B378" s="78"/>
      <c r="C378" s="78"/>
      <c r="D378" s="59"/>
      <c r="E378" s="59"/>
      <c r="F378" s="67"/>
      <c r="G378" s="111"/>
      <c r="H378" s="111"/>
      <c r="I378" s="111"/>
      <c r="J378" s="111"/>
      <c r="K378" s="111"/>
      <c r="L378" s="111"/>
      <c r="M378" s="111"/>
      <c r="N378" s="111"/>
      <c r="O378" s="67"/>
      <c r="P378" s="67"/>
      <c r="Q378" s="67"/>
      <c r="R378" s="67"/>
      <c r="S378" s="67"/>
      <c r="T378" s="67"/>
      <c r="U378" s="67"/>
      <c r="V378" s="67"/>
      <c r="W378" s="67"/>
      <c r="X378" s="67"/>
      <c r="Y378" s="67"/>
      <c r="Z378" s="67"/>
      <c r="AA378" s="67"/>
      <c r="AB378" s="67"/>
      <c r="AC378" s="67"/>
      <c r="AD378" s="67"/>
      <c r="AE378" s="67"/>
      <c r="AF378" s="67"/>
      <c r="AG378" s="67"/>
      <c r="AH378" s="67"/>
      <c r="AI378" s="67"/>
      <c r="AJ378" s="67"/>
      <c r="AK378" s="67"/>
    </row>
    <row r="379" spans="1:37" ht="13.5" customHeight="1">
      <c r="A379" s="102"/>
      <c r="B379" s="78"/>
      <c r="C379" s="78"/>
      <c r="D379" s="59"/>
      <c r="E379" s="59"/>
      <c r="F379" s="67"/>
      <c r="G379" s="111"/>
      <c r="H379" s="111"/>
      <c r="I379" s="111"/>
      <c r="J379" s="111"/>
      <c r="K379" s="111"/>
      <c r="L379" s="111"/>
      <c r="M379" s="111"/>
      <c r="N379" s="111"/>
      <c r="O379" s="67"/>
      <c r="P379" s="67"/>
      <c r="Q379" s="67"/>
      <c r="R379" s="67"/>
      <c r="S379" s="67"/>
      <c r="T379" s="67"/>
      <c r="U379" s="67"/>
      <c r="V379" s="67"/>
      <c r="W379" s="67"/>
      <c r="X379" s="67"/>
      <c r="Y379" s="67"/>
      <c r="Z379" s="67"/>
      <c r="AA379" s="67"/>
      <c r="AB379" s="67"/>
      <c r="AC379" s="67"/>
      <c r="AD379" s="67"/>
      <c r="AE379" s="67"/>
      <c r="AF379" s="67"/>
      <c r="AG379" s="67"/>
      <c r="AH379" s="67"/>
      <c r="AI379" s="67"/>
      <c r="AJ379" s="67"/>
      <c r="AK379" s="67"/>
    </row>
    <row r="380" spans="1:37" ht="13.5" customHeight="1">
      <c r="A380" s="102"/>
      <c r="B380" s="78"/>
      <c r="C380" s="78"/>
      <c r="D380" s="59"/>
      <c r="E380" s="59"/>
      <c r="F380" s="67"/>
      <c r="G380" s="111"/>
      <c r="H380" s="111"/>
      <c r="I380" s="111"/>
      <c r="J380" s="111"/>
      <c r="K380" s="111"/>
      <c r="L380" s="111"/>
      <c r="M380" s="111"/>
      <c r="N380" s="111"/>
      <c r="O380" s="67"/>
      <c r="P380" s="67"/>
      <c r="Q380" s="67"/>
      <c r="R380" s="67"/>
      <c r="S380" s="67"/>
      <c r="T380" s="67"/>
      <c r="U380" s="67"/>
      <c r="V380" s="67"/>
      <c r="W380" s="67"/>
      <c r="X380" s="67"/>
      <c r="Y380" s="67"/>
      <c r="Z380" s="67"/>
      <c r="AA380" s="67"/>
      <c r="AB380" s="67"/>
      <c r="AC380" s="67"/>
      <c r="AD380" s="67"/>
      <c r="AE380" s="67"/>
      <c r="AF380" s="67"/>
      <c r="AG380" s="67"/>
      <c r="AH380" s="67"/>
      <c r="AI380" s="67"/>
      <c r="AJ380" s="67"/>
      <c r="AK380" s="67"/>
    </row>
    <row r="381" spans="1:37" ht="13.5" customHeight="1">
      <c r="A381" s="102"/>
      <c r="B381" s="78"/>
      <c r="C381" s="78"/>
      <c r="D381" s="59"/>
      <c r="E381" s="59"/>
      <c r="F381" s="67"/>
      <c r="G381" s="111"/>
      <c r="H381" s="111"/>
      <c r="I381" s="111"/>
      <c r="J381" s="111"/>
      <c r="K381" s="111"/>
      <c r="L381" s="111"/>
      <c r="M381" s="111"/>
      <c r="N381" s="111"/>
      <c r="O381" s="67"/>
      <c r="P381" s="67"/>
      <c r="Q381" s="67"/>
      <c r="R381" s="67"/>
      <c r="S381" s="67"/>
      <c r="T381" s="67"/>
      <c r="U381" s="67"/>
      <c r="V381" s="67"/>
      <c r="W381" s="67"/>
      <c r="X381" s="67"/>
      <c r="Y381" s="67"/>
      <c r="Z381" s="67"/>
      <c r="AA381" s="67"/>
      <c r="AB381" s="67"/>
      <c r="AC381" s="67"/>
      <c r="AD381" s="67"/>
      <c r="AE381" s="67"/>
      <c r="AF381" s="67"/>
      <c r="AG381" s="67"/>
      <c r="AH381" s="67"/>
      <c r="AI381" s="67"/>
      <c r="AJ381" s="67"/>
      <c r="AK381" s="67"/>
    </row>
    <row r="382" spans="1:37" ht="13.5" customHeight="1">
      <c r="A382" s="102"/>
      <c r="B382" s="78"/>
      <c r="C382" s="78"/>
      <c r="D382" s="59"/>
      <c r="E382" s="59"/>
      <c r="F382" s="67"/>
      <c r="G382" s="111"/>
      <c r="H382" s="111"/>
      <c r="I382" s="111"/>
      <c r="J382" s="111"/>
      <c r="K382" s="111"/>
      <c r="L382" s="111"/>
      <c r="M382" s="111"/>
      <c r="N382" s="111"/>
      <c r="O382" s="67"/>
      <c r="P382" s="67"/>
      <c r="Q382" s="67"/>
      <c r="R382" s="67"/>
      <c r="S382" s="67"/>
      <c r="T382" s="67"/>
      <c r="U382" s="67"/>
      <c r="V382" s="67"/>
      <c r="W382" s="67"/>
      <c r="X382" s="67"/>
      <c r="Y382" s="67"/>
      <c r="Z382" s="67"/>
      <c r="AA382" s="67"/>
      <c r="AB382" s="67"/>
      <c r="AC382" s="67"/>
      <c r="AD382" s="67"/>
      <c r="AE382" s="67"/>
      <c r="AF382" s="67"/>
      <c r="AG382" s="67"/>
      <c r="AH382" s="67"/>
      <c r="AI382" s="67"/>
      <c r="AJ382" s="67"/>
      <c r="AK382" s="67"/>
    </row>
    <row r="383" spans="1:37" ht="13.5" customHeight="1">
      <c r="A383" s="102"/>
      <c r="B383" s="78"/>
      <c r="C383" s="78"/>
      <c r="D383" s="59"/>
      <c r="E383" s="59"/>
      <c r="F383" s="67"/>
      <c r="G383" s="111"/>
      <c r="H383" s="111"/>
      <c r="I383" s="111"/>
      <c r="J383" s="111"/>
      <c r="K383" s="111"/>
      <c r="L383" s="111"/>
      <c r="M383" s="111"/>
      <c r="N383" s="111"/>
      <c r="O383" s="67"/>
      <c r="P383" s="67"/>
      <c r="Q383" s="67"/>
      <c r="R383" s="67"/>
      <c r="S383" s="67"/>
      <c r="T383" s="67"/>
      <c r="U383" s="67"/>
      <c r="V383" s="67"/>
      <c r="W383" s="67"/>
      <c r="X383" s="67"/>
      <c r="Y383" s="67"/>
      <c r="Z383" s="67"/>
      <c r="AA383" s="67"/>
      <c r="AB383" s="67"/>
      <c r="AC383" s="67"/>
      <c r="AD383" s="67"/>
      <c r="AE383" s="67"/>
      <c r="AF383" s="67"/>
      <c r="AG383" s="67"/>
      <c r="AH383" s="67"/>
      <c r="AI383" s="67"/>
      <c r="AJ383" s="67"/>
      <c r="AK383" s="67"/>
    </row>
    <row r="384" spans="1:37" ht="13.5" customHeight="1">
      <c r="A384" s="102"/>
      <c r="B384" s="78"/>
      <c r="C384" s="78"/>
      <c r="D384" s="59"/>
      <c r="E384" s="59"/>
      <c r="F384" s="67"/>
      <c r="G384" s="111"/>
      <c r="H384" s="111"/>
      <c r="I384" s="111"/>
      <c r="J384" s="111"/>
      <c r="K384" s="111"/>
      <c r="L384" s="111"/>
      <c r="M384" s="111"/>
      <c r="N384" s="111"/>
      <c r="O384" s="67"/>
      <c r="P384" s="67"/>
      <c r="Q384" s="67"/>
      <c r="R384" s="67"/>
      <c r="S384" s="67"/>
      <c r="T384" s="67"/>
      <c r="U384" s="67"/>
      <c r="V384" s="67"/>
      <c r="W384" s="67"/>
      <c r="X384" s="67"/>
      <c r="Y384" s="67"/>
      <c r="Z384" s="67"/>
      <c r="AA384" s="67"/>
      <c r="AB384" s="67"/>
      <c r="AC384" s="67"/>
      <c r="AD384" s="67"/>
      <c r="AE384" s="67"/>
      <c r="AF384" s="67"/>
      <c r="AG384" s="67"/>
      <c r="AH384" s="67"/>
      <c r="AI384" s="67"/>
      <c r="AJ384" s="67"/>
      <c r="AK384" s="67"/>
    </row>
    <row r="385" spans="1:37" ht="13.5" customHeight="1">
      <c r="A385" s="102"/>
      <c r="B385" s="78"/>
      <c r="C385" s="78"/>
      <c r="D385" s="59"/>
      <c r="E385" s="59"/>
      <c r="F385" s="67"/>
      <c r="G385" s="111"/>
      <c r="H385" s="111"/>
      <c r="I385" s="111"/>
      <c r="J385" s="111"/>
      <c r="K385" s="111"/>
      <c r="L385" s="111"/>
      <c r="M385" s="111"/>
      <c r="N385" s="111"/>
      <c r="O385" s="67"/>
      <c r="P385" s="67"/>
      <c r="Q385" s="67"/>
      <c r="R385" s="67"/>
      <c r="S385" s="67"/>
      <c r="T385" s="67"/>
      <c r="U385" s="67"/>
      <c r="V385" s="67"/>
      <c r="W385" s="67"/>
      <c r="X385" s="67"/>
      <c r="Y385" s="67"/>
      <c r="Z385" s="67"/>
      <c r="AA385" s="67"/>
      <c r="AB385" s="67"/>
      <c r="AC385" s="67"/>
      <c r="AD385" s="67"/>
      <c r="AE385" s="67"/>
      <c r="AF385" s="67"/>
      <c r="AG385" s="67"/>
      <c r="AH385" s="67"/>
      <c r="AI385" s="67"/>
      <c r="AJ385" s="67"/>
      <c r="AK385" s="67"/>
    </row>
    <row r="386" spans="1:37" ht="13.5" customHeight="1">
      <c r="A386" s="102"/>
      <c r="B386" s="78"/>
      <c r="C386" s="78"/>
      <c r="D386" s="59"/>
      <c r="E386" s="59"/>
      <c r="F386" s="67"/>
      <c r="G386" s="111"/>
      <c r="H386" s="111"/>
      <c r="I386" s="111"/>
      <c r="J386" s="111"/>
      <c r="K386" s="111"/>
      <c r="L386" s="111"/>
      <c r="M386" s="111"/>
      <c r="N386" s="111"/>
      <c r="O386" s="67"/>
      <c r="P386" s="67"/>
      <c r="Q386" s="67"/>
      <c r="R386" s="67"/>
      <c r="S386" s="67"/>
      <c r="T386" s="67"/>
      <c r="U386" s="67"/>
      <c r="V386" s="67"/>
      <c r="W386" s="67"/>
      <c r="X386" s="67"/>
      <c r="Y386" s="67"/>
      <c r="Z386" s="67"/>
      <c r="AA386" s="67"/>
      <c r="AB386" s="67"/>
      <c r="AC386" s="67"/>
      <c r="AD386" s="67"/>
      <c r="AE386" s="67"/>
      <c r="AF386" s="67"/>
      <c r="AG386" s="67"/>
      <c r="AH386" s="67"/>
      <c r="AI386" s="67"/>
      <c r="AJ386" s="67"/>
      <c r="AK386" s="67"/>
    </row>
    <row r="387" spans="1:37" ht="13.5" customHeight="1">
      <c r="A387" s="102"/>
      <c r="B387" s="78"/>
      <c r="C387" s="78"/>
      <c r="D387" s="59"/>
      <c r="E387" s="59"/>
      <c r="F387" s="67"/>
      <c r="G387" s="111"/>
      <c r="H387" s="111"/>
      <c r="I387" s="111"/>
      <c r="J387" s="111"/>
      <c r="K387" s="111"/>
      <c r="L387" s="111"/>
      <c r="M387" s="111"/>
      <c r="N387" s="111"/>
      <c r="O387" s="67"/>
      <c r="P387" s="67"/>
      <c r="Q387" s="67"/>
      <c r="R387" s="67"/>
      <c r="S387" s="67"/>
      <c r="T387" s="67"/>
      <c r="U387" s="67"/>
      <c r="V387" s="67"/>
      <c r="W387" s="67"/>
      <c r="X387" s="67"/>
      <c r="Y387" s="67"/>
      <c r="Z387" s="67"/>
      <c r="AA387" s="67"/>
      <c r="AB387" s="67"/>
      <c r="AC387" s="67"/>
      <c r="AD387" s="67"/>
      <c r="AE387" s="67"/>
      <c r="AF387" s="67"/>
      <c r="AG387" s="67"/>
      <c r="AH387" s="67"/>
      <c r="AI387" s="67"/>
      <c r="AJ387" s="67"/>
      <c r="AK387" s="67"/>
    </row>
    <row r="388" spans="1:37" ht="13.5" customHeight="1">
      <c r="A388" s="102"/>
      <c r="B388" s="78"/>
      <c r="C388" s="78"/>
      <c r="D388" s="59"/>
      <c r="E388" s="59"/>
      <c r="F388" s="67"/>
      <c r="G388" s="111"/>
      <c r="H388" s="111"/>
      <c r="I388" s="111"/>
      <c r="J388" s="111"/>
      <c r="K388" s="111"/>
      <c r="L388" s="111"/>
      <c r="M388" s="111"/>
      <c r="N388" s="111"/>
      <c r="O388" s="67"/>
      <c r="P388" s="67"/>
      <c r="Q388" s="67"/>
      <c r="R388" s="67"/>
      <c r="S388" s="67"/>
      <c r="T388" s="67"/>
      <c r="U388" s="67"/>
      <c r="V388" s="67"/>
      <c r="W388" s="67"/>
      <c r="X388" s="67"/>
      <c r="Y388" s="67"/>
      <c r="Z388" s="67"/>
      <c r="AA388" s="67"/>
      <c r="AB388" s="67"/>
      <c r="AC388" s="67"/>
      <c r="AD388" s="67"/>
      <c r="AE388" s="67"/>
      <c r="AF388" s="67"/>
      <c r="AG388" s="67"/>
      <c r="AH388" s="67"/>
      <c r="AI388" s="67"/>
      <c r="AJ388" s="67"/>
      <c r="AK388" s="67"/>
    </row>
    <row r="389" spans="1:37" ht="13.5" customHeight="1">
      <c r="A389" s="102"/>
      <c r="B389" s="78"/>
      <c r="C389" s="78"/>
      <c r="D389" s="59"/>
      <c r="E389" s="59"/>
      <c r="F389" s="67"/>
      <c r="G389" s="111"/>
      <c r="H389" s="111"/>
      <c r="I389" s="111"/>
      <c r="J389" s="111"/>
      <c r="K389" s="111"/>
      <c r="L389" s="111"/>
      <c r="M389" s="111"/>
      <c r="N389" s="111"/>
      <c r="O389" s="67"/>
      <c r="P389" s="67"/>
      <c r="Q389" s="67"/>
      <c r="R389" s="67"/>
      <c r="S389" s="67"/>
      <c r="T389" s="67"/>
      <c r="U389" s="67"/>
      <c r="V389" s="67"/>
      <c r="W389" s="67"/>
      <c r="X389" s="67"/>
      <c r="Y389" s="67"/>
      <c r="Z389" s="67"/>
      <c r="AA389" s="67"/>
      <c r="AB389" s="67"/>
      <c r="AC389" s="67"/>
      <c r="AD389" s="67"/>
      <c r="AE389" s="67"/>
      <c r="AF389" s="67"/>
      <c r="AG389" s="67"/>
      <c r="AH389" s="67"/>
      <c r="AI389" s="67"/>
      <c r="AJ389" s="67"/>
      <c r="AK389" s="67"/>
    </row>
    <row r="390" spans="1:37" ht="13.5" customHeight="1">
      <c r="A390" s="102"/>
      <c r="B390" s="78"/>
      <c r="C390" s="78"/>
      <c r="D390" s="59"/>
      <c r="E390" s="59"/>
      <c r="F390" s="67"/>
      <c r="G390" s="111"/>
      <c r="H390" s="111"/>
      <c r="I390" s="111"/>
      <c r="J390" s="111"/>
      <c r="K390" s="111"/>
      <c r="L390" s="111"/>
      <c r="M390" s="111"/>
      <c r="N390" s="111"/>
      <c r="O390" s="67"/>
      <c r="P390" s="67"/>
      <c r="Q390" s="67"/>
      <c r="R390" s="67"/>
      <c r="S390" s="67"/>
      <c r="T390" s="67"/>
      <c r="U390" s="67"/>
      <c r="V390" s="67"/>
      <c r="W390" s="67"/>
      <c r="X390" s="67"/>
      <c r="Y390" s="67"/>
      <c r="Z390" s="67"/>
      <c r="AA390" s="67"/>
      <c r="AB390" s="67"/>
      <c r="AC390" s="67"/>
      <c r="AD390" s="67"/>
      <c r="AE390" s="67"/>
      <c r="AF390" s="67"/>
      <c r="AG390" s="67"/>
      <c r="AH390" s="67"/>
      <c r="AI390" s="67"/>
      <c r="AJ390" s="67"/>
      <c r="AK390" s="67"/>
    </row>
    <row r="391" spans="1:37" ht="13.5" customHeight="1">
      <c r="A391" s="102"/>
      <c r="B391" s="78"/>
      <c r="C391" s="78"/>
      <c r="D391" s="59"/>
      <c r="E391" s="59"/>
      <c r="F391" s="67"/>
      <c r="G391" s="111"/>
      <c r="H391" s="111"/>
      <c r="I391" s="111"/>
      <c r="J391" s="111"/>
      <c r="K391" s="111"/>
      <c r="L391" s="111"/>
      <c r="M391" s="111"/>
      <c r="N391" s="111"/>
      <c r="O391" s="67"/>
      <c r="P391" s="67"/>
      <c r="Q391" s="67"/>
      <c r="R391" s="67"/>
      <c r="S391" s="67"/>
      <c r="T391" s="67"/>
      <c r="U391" s="67"/>
      <c r="V391" s="67"/>
      <c r="W391" s="67"/>
      <c r="X391" s="67"/>
      <c r="Y391" s="67"/>
      <c r="Z391" s="67"/>
      <c r="AA391" s="67"/>
      <c r="AB391" s="67"/>
      <c r="AC391" s="67"/>
      <c r="AD391" s="67"/>
      <c r="AE391" s="67"/>
      <c r="AF391" s="67"/>
      <c r="AG391" s="67"/>
      <c r="AH391" s="67"/>
      <c r="AI391" s="67"/>
      <c r="AJ391" s="67"/>
      <c r="AK391" s="67"/>
    </row>
    <row r="392" spans="1:37" ht="13.5" customHeight="1">
      <c r="A392" s="102"/>
      <c r="B392" s="78"/>
      <c r="C392" s="78"/>
      <c r="D392" s="59"/>
      <c r="E392" s="59"/>
      <c r="F392" s="67"/>
      <c r="G392" s="111"/>
      <c r="H392" s="111"/>
      <c r="I392" s="111"/>
      <c r="J392" s="111"/>
      <c r="K392" s="111"/>
      <c r="L392" s="111"/>
      <c r="M392" s="111"/>
      <c r="N392" s="111"/>
      <c r="O392" s="67"/>
      <c r="P392" s="67"/>
      <c r="Q392" s="67"/>
      <c r="R392" s="67"/>
      <c r="S392" s="67"/>
      <c r="T392" s="67"/>
      <c r="U392" s="67"/>
      <c r="V392" s="67"/>
      <c r="W392" s="67"/>
      <c r="X392" s="67"/>
      <c r="Y392" s="67"/>
      <c r="Z392" s="67"/>
      <c r="AA392" s="67"/>
      <c r="AB392" s="67"/>
      <c r="AC392" s="67"/>
      <c r="AD392" s="67"/>
      <c r="AE392" s="67"/>
      <c r="AF392" s="67"/>
      <c r="AG392" s="67"/>
      <c r="AH392" s="67"/>
      <c r="AI392" s="67"/>
      <c r="AJ392" s="67"/>
      <c r="AK392" s="67"/>
    </row>
    <row r="393" spans="1:37" ht="13.5" customHeight="1">
      <c r="A393" s="102"/>
      <c r="B393" s="78"/>
      <c r="C393" s="78"/>
      <c r="D393" s="59"/>
      <c r="E393" s="59"/>
      <c r="F393" s="67"/>
      <c r="G393" s="111"/>
      <c r="H393" s="111"/>
      <c r="I393" s="111"/>
      <c r="J393" s="111"/>
      <c r="K393" s="111"/>
      <c r="L393" s="111"/>
      <c r="M393" s="111"/>
      <c r="N393" s="111"/>
      <c r="O393" s="67"/>
      <c r="P393" s="67"/>
      <c r="Q393" s="67"/>
      <c r="R393" s="67"/>
      <c r="S393" s="67"/>
      <c r="T393" s="67"/>
      <c r="U393" s="67"/>
      <c r="V393" s="67"/>
      <c r="W393" s="67"/>
      <c r="X393" s="67"/>
      <c r="Y393" s="67"/>
      <c r="Z393" s="67"/>
      <c r="AA393" s="67"/>
      <c r="AB393" s="67"/>
      <c r="AC393" s="67"/>
      <c r="AD393" s="67"/>
      <c r="AE393" s="67"/>
      <c r="AF393" s="67"/>
      <c r="AG393" s="67"/>
      <c r="AH393" s="67"/>
      <c r="AI393" s="67"/>
      <c r="AJ393" s="67"/>
      <c r="AK393" s="67"/>
    </row>
    <row r="394" spans="1:37" ht="13.5" customHeight="1">
      <c r="A394" s="102"/>
      <c r="B394" s="78"/>
      <c r="C394" s="78"/>
      <c r="D394" s="59"/>
      <c r="E394" s="59"/>
      <c r="F394" s="67"/>
      <c r="G394" s="111"/>
      <c r="H394" s="111"/>
      <c r="I394" s="111"/>
      <c r="J394" s="111"/>
      <c r="K394" s="111"/>
      <c r="L394" s="111"/>
      <c r="M394" s="111"/>
      <c r="N394" s="111"/>
      <c r="O394" s="67"/>
      <c r="P394" s="67"/>
      <c r="Q394" s="67"/>
      <c r="R394" s="67"/>
      <c r="S394" s="67"/>
      <c r="T394" s="67"/>
      <c r="U394" s="67"/>
      <c r="V394" s="67"/>
      <c r="W394" s="67"/>
      <c r="X394" s="67"/>
      <c r="Y394" s="67"/>
      <c r="Z394" s="67"/>
      <c r="AA394" s="67"/>
      <c r="AB394" s="67"/>
      <c r="AC394" s="67"/>
      <c r="AD394" s="67"/>
      <c r="AE394" s="67"/>
      <c r="AF394" s="67"/>
      <c r="AG394" s="67"/>
      <c r="AH394" s="67"/>
      <c r="AI394" s="67"/>
      <c r="AJ394" s="67"/>
      <c r="AK394" s="67"/>
    </row>
    <row r="395" spans="1:37" ht="13.5" customHeight="1">
      <c r="A395" s="102"/>
      <c r="B395" s="78"/>
      <c r="C395" s="78"/>
      <c r="D395" s="59"/>
      <c r="E395" s="59"/>
      <c r="F395" s="67"/>
      <c r="G395" s="111"/>
      <c r="H395" s="111"/>
      <c r="I395" s="111"/>
      <c r="J395" s="111"/>
      <c r="K395" s="111"/>
      <c r="L395" s="111"/>
      <c r="M395" s="111"/>
      <c r="N395" s="111"/>
      <c r="O395" s="67"/>
      <c r="P395" s="67"/>
      <c r="Q395" s="67"/>
      <c r="R395" s="67"/>
      <c r="S395" s="67"/>
      <c r="T395" s="67"/>
      <c r="U395" s="67"/>
      <c r="V395" s="67"/>
      <c r="W395" s="67"/>
      <c r="X395" s="67"/>
      <c r="Y395" s="67"/>
      <c r="Z395" s="67"/>
      <c r="AA395" s="67"/>
      <c r="AB395" s="67"/>
      <c r="AC395" s="67"/>
      <c r="AD395" s="67"/>
      <c r="AE395" s="67"/>
      <c r="AF395" s="67"/>
      <c r="AG395" s="67"/>
      <c r="AH395" s="67"/>
      <c r="AI395" s="67"/>
      <c r="AJ395" s="67"/>
      <c r="AK395" s="67"/>
    </row>
    <row r="396" spans="1:37" ht="13.5" customHeight="1">
      <c r="A396" s="102"/>
      <c r="B396" s="78"/>
      <c r="C396" s="78"/>
      <c r="D396" s="59"/>
      <c r="E396" s="59"/>
      <c r="F396" s="67"/>
      <c r="G396" s="111"/>
      <c r="H396" s="111"/>
      <c r="I396" s="111"/>
      <c r="J396" s="111"/>
      <c r="K396" s="111"/>
      <c r="L396" s="111"/>
      <c r="M396" s="111"/>
      <c r="N396" s="111"/>
      <c r="O396" s="67"/>
      <c r="P396" s="67"/>
      <c r="Q396" s="67"/>
      <c r="R396" s="67"/>
      <c r="S396" s="67"/>
      <c r="T396" s="67"/>
      <c r="U396" s="67"/>
      <c r="V396" s="67"/>
      <c r="W396" s="67"/>
      <c r="X396" s="67"/>
      <c r="Y396" s="67"/>
      <c r="Z396" s="67"/>
      <c r="AA396" s="67"/>
      <c r="AB396" s="67"/>
      <c r="AC396" s="67"/>
      <c r="AD396" s="67"/>
      <c r="AE396" s="67"/>
      <c r="AF396" s="67"/>
      <c r="AG396" s="67"/>
      <c r="AH396" s="67"/>
      <c r="AI396" s="67"/>
      <c r="AJ396" s="67"/>
      <c r="AK396" s="67"/>
    </row>
    <row r="397" spans="1:37" ht="13.5" customHeight="1">
      <c r="A397" s="102"/>
      <c r="B397" s="78"/>
      <c r="C397" s="78"/>
      <c r="D397" s="59"/>
      <c r="E397" s="59"/>
      <c r="F397" s="67"/>
      <c r="G397" s="111"/>
      <c r="H397" s="111"/>
      <c r="I397" s="111"/>
      <c r="J397" s="111"/>
      <c r="K397" s="111"/>
      <c r="L397" s="111"/>
      <c r="M397" s="111"/>
      <c r="N397" s="111"/>
      <c r="O397" s="67"/>
      <c r="P397" s="67"/>
      <c r="Q397" s="67"/>
      <c r="R397" s="67"/>
      <c r="S397" s="67"/>
      <c r="T397" s="67"/>
      <c r="U397" s="67"/>
      <c r="V397" s="67"/>
      <c r="W397" s="67"/>
      <c r="X397" s="67"/>
      <c r="Y397" s="67"/>
      <c r="Z397" s="67"/>
      <c r="AA397" s="67"/>
      <c r="AB397" s="67"/>
      <c r="AC397" s="67"/>
      <c r="AD397" s="67"/>
      <c r="AE397" s="67"/>
      <c r="AF397" s="67"/>
      <c r="AG397" s="67"/>
      <c r="AH397" s="67"/>
      <c r="AI397" s="67"/>
      <c r="AJ397" s="67"/>
      <c r="AK397" s="67"/>
    </row>
    <row r="398" spans="1:37" ht="13.5" customHeight="1">
      <c r="A398" s="102"/>
      <c r="B398" s="78"/>
      <c r="C398" s="78"/>
      <c r="D398" s="59"/>
      <c r="E398" s="59"/>
      <c r="F398" s="67"/>
      <c r="G398" s="111"/>
      <c r="H398" s="111"/>
      <c r="I398" s="111"/>
      <c r="J398" s="111"/>
      <c r="K398" s="111"/>
      <c r="L398" s="111"/>
      <c r="M398" s="111"/>
      <c r="N398" s="111"/>
      <c r="O398" s="67"/>
      <c r="P398" s="67"/>
      <c r="Q398" s="67"/>
      <c r="R398" s="67"/>
      <c r="S398" s="67"/>
      <c r="T398" s="67"/>
      <c r="U398" s="67"/>
      <c r="V398" s="67"/>
      <c r="W398" s="67"/>
      <c r="X398" s="67"/>
      <c r="Y398" s="67"/>
      <c r="Z398" s="67"/>
      <c r="AA398" s="67"/>
      <c r="AB398" s="67"/>
      <c r="AC398" s="67"/>
      <c r="AD398" s="67"/>
      <c r="AE398" s="67"/>
      <c r="AF398" s="67"/>
      <c r="AG398" s="67"/>
      <c r="AH398" s="67"/>
      <c r="AI398" s="67"/>
      <c r="AJ398" s="67"/>
      <c r="AK398" s="67"/>
    </row>
    <row r="399" spans="1:37" ht="13.5" customHeight="1">
      <c r="A399" s="102"/>
      <c r="B399" s="78"/>
      <c r="C399" s="78"/>
      <c r="D399" s="59"/>
      <c r="E399" s="59"/>
      <c r="F399" s="67"/>
      <c r="G399" s="111"/>
      <c r="H399" s="111"/>
      <c r="I399" s="111"/>
      <c r="J399" s="111"/>
      <c r="K399" s="111"/>
      <c r="L399" s="111"/>
      <c r="M399" s="111"/>
      <c r="N399" s="111"/>
      <c r="O399" s="67"/>
      <c r="P399" s="67"/>
      <c r="Q399" s="67"/>
      <c r="R399" s="67"/>
      <c r="S399" s="67"/>
      <c r="T399" s="67"/>
      <c r="U399" s="67"/>
      <c r="V399" s="67"/>
      <c r="W399" s="67"/>
      <c r="X399" s="67"/>
      <c r="Y399" s="67"/>
      <c r="Z399" s="67"/>
      <c r="AA399" s="67"/>
      <c r="AB399" s="67"/>
      <c r="AC399" s="67"/>
      <c r="AD399" s="67"/>
      <c r="AE399" s="67"/>
      <c r="AF399" s="67"/>
      <c r="AG399" s="67"/>
      <c r="AH399" s="67"/>
      <c r="AI399" s="67"/>
      <c r="AJ399" s="67"/>
      <c r="AK399" s="67"/>
    </row>
    <row r="400" spans="1:37" ht="13.5" customHeight="1">
      <c r="A400" s="102"/>
      <c r="B400" s="78"/>
      <c r="C400" s="78"/>
      <c r="D400" s="59"/>
      <c r="E400" s="59"/>
      <c r="F400" s="67"/>
      <c r="G400" s="111"/>
      <c r="H400" s="111"/>
      <c r="I400" s="111"/>
      <c r="J400" s="111"/>
      <c r="K400" s="111"/>
      <c r="L400" s="111"/>
      <c r="M400" s="111"/>
      <c r="N400" s="111"/>
      <c r="O400" s="67"/>
      <c r="P400" s="67"/>
      <c r="Q400" s="67"/>
      <c r="R400" s="67"/>
      <c r="S400" s="67"/>
      <c r="T400" s="67"/>
      <c r="U400" s="67"/>
      <c r="V400" s="67"/>
      <c r="W400" s="67"/>
      <c r="X400" s="67"/>
      <c r="Y400" s="67"/>
      <c r="Z400" s="67"/>
      <c r="AA400" s="67"/>
      <c r="AB400" s="67"/>
      <c r="AC400" s="67"/>
      <c r="AD400" s="67"/>
      <c r="AE400" s="67"/>
      <c r="AF400" s="67"/>
      <c r="AG400" s="67"/>
      <c r="AH400" s="67"/>
      <c r="AI400" s="67"/>
      <c r="AJ400" s="67"/>
      <c r="AK400" s="67"/>
    </row>
    <row r="401" spans="1:37" ht="13.5" customHeight="1">
      <c r="A401" s="102"/>
      <c r="B401" s="78"/>
      <c r="C401" s="78"/>
      <c r="D401" s="59"/>
      <c r="E401" s="59"/>
      <c r="F401" s="67"/>
      <c r="G401" s="111"/>
      <c r="H401" s="111"/>
      <c r="I401" s="111"/>
      <c r="J401" s="111"/>
      <c r="K401" s="111"/>
      <c r="L401" s="111"/>
      <c r="M401" s="111"/>
      <c r="N401" s="111"/>
      <c r="O401" s="67"/>
      <c r="P401" s="67"/>
      <c r="Q401" s="67"/>
      <c r="R401" s="67"/>
      <c r="S401" s="67"/>
      <c r="T401" s="67"/>
      <c r="U401" s="67"/>
      <c r="V401" s="67"/>
      <c r="W401" s="67"/>
      <c r="X401" s="67"/>
      <c r="Y401" s="67"/>
      <c r="Z401" s="67"/>
      <c r="AA401" s="67"/>
      <c r="AB401" s="67"/>
      <c r="AC401" s="67"/>
      <c r="AD401" s="67"/>
      <c r="AE401" s="67"/>
      <c r="AF401" s="67"/>
      <c r="AG401" s="67"/>
      <c r="AH401" s="67"/>
      <c r="AI401" s="67"/>
      <c r="AJ401" s="67"/>
      <c r="AK401" s="67"/>
    </row>
    <row r="402" spans="1:37" ht="13.5" customHeight="1">
      <c r="A402" s="102"/>
      <c r="B402" s="78"/>
      <c r="C402" s="78"/>
      <c r="D402" s="59"/>
      <c r="E402" s="59"/>
      <c r="F402" s="67"/>
      <c r="G402" s="111"/>
      <c r="H402" s="111"/>
      <c r="I402" s="111"/>
      <c r="J402" s="111"/>
      <c r="K402" s="111"/>
      <c r="L402" s="111"/>
      <c r="M402" s="111"/>
      <c r="N402" s="111"/>
      <c r="O402" s="67"/>
      <c r="P402" s="67"/>
      <c r="Q402" s="67"/>
      <c r="R402" s="67"/>
      <c r="S402" s="67"/>
      <c r="T402" s="67"/>
      <c r="U402" s="67"/>
      <c r="V402" s="67"/>
      <c r="W402" s="67"/>
      <c r="X402" s="67"/>
      <c r="Y402" s="67"/>
      <c r="Z402" s="67"/>
      <c r="AA402" s="67"/>
      <c r="AB402" s="67"/>
      <c r="AC402" s="67"/>
      <c r="AD402" s="67"/>
      <c r="AE402" s="67"/>
      <c r="AF402" s="67"/>
      <c r="AG402" s="67"/>
      <c r="AH402" s="67"/>
      <c r="AI402" s="67"/>
      <c r="AJ402" s="67"/>
      <c r="AK402" s="67"/>
    </row>
    <row r="403" spans="1:37" ht="13.5" customHeight="1">
      <c r="A403" s="102"/>
      <c r="B403" s="78"/>
      <c r="C403" s="78"/>
      <c r="D403" s="59"/>
      <c r="E403" s="59"/>
      <c r="F403" s="67"/>
      <c r="G403" s="111"/>
      <c r="H403" s="111"/>
      <c r="I403" s="111"/>
      <c r="J403" s="111"/>
      <c r="K403" s="111"/>
      <c r="L403" s="111"/>
      <c r="M403" s="111"/>
      <c r="N403" s="111"/>
      <c r="O403" s="67"/>
      <c r="P403" s="67"/>
      <c r="Q403" s="67"/>
      <c r="R403" s="67"/>
      <c r="S403" s="67"/>
      <c r="T403" s="67"/>
      <c r="U403" s="67"/>
      <c r="V403" s="67"/>
      <c r="W403" s="67"/>
      <c r="X403" s="67"/>
      <c r="Y403" s="67"/>
      <c r="Z403" s="67"/>
      <c r="AA403" s="67"/>
      <c r="AB403" s="67"/>
      <c r="AC403" s="67"/>
      <c r="AD403" s="67"/>
      <c r="AE403" s="67"/>
      <c r="AF403" s="67"/>
      <c r="AG403" s="67"/>
      <c r="AH403" s="67"/>
      <c r="AI403" s="67"/>
      <c r="AJ403" s="67"/>
      <c r="AK403" s="67"/>
    </row>
    <row r="404" spans="1:37" ht="13.5" customHeight="1">
      <c r="A404" s="102"/>
      <c r="B404" s="78"/>
      <c r="C404" s="78"/>
      <c r="D404" s="59"/>
      <c r="E404" s="59"/>
      <c r="F404" s="67"/>
      <c r="G404" s="111"/>
      <c r="H404" s="111"/>
      <c r="I404" s="111"/>
      <c r="J404" s="111"/>
      <c r="K404" s="111"/>
      <c r="L404" s="111"/>
      <c r="M404" s="111"/>
      <c r="N404" s="111"/>
      <c r="O404" s="67"/>
      <c r="P404" s="67"/>
      <c r="Q404" s="67"/>
      <c r="R404" s="67"/>
      <c r="S404" s="67"/>
      <c r="T404" s="67"/>
      <c r="U404" s="67"/>
      <c r="V404" s="67"/>
      <c r="W404" s="67"/>
      <c r="X404" s="67"/>
      <c r="Y404" s="67"/>
      <c r="Z404" s="67"/>
      <c r="AA404" s="67"/>
      <c r="AB404" s="67"/>
      <c r="AC404" s="67"/>
      <c r="AD404" s="67"/>
      <c r="AE404" s="67"/>
      <c r="AF404" s="67"/>
      <c r="AG404" s="67"/>
      <c r="AH404" s="67"/>
      <c r="AI404" s="67"/>
      <c r="AJ404" s="67"/>
      <c r="AK404" s="67"/>
    </row>
    <row r="405" spans="1:37" ht="13.5" customHeight="1">
      <c r="A405" s="102"/>
      <c r="B405" s="78"/>
      <c r="C405" s="78"/>
      <c r="D405" s="59"/>
      <c r="E405" s="59"/>
      <c r="F405" s="67"/>
      <c r="G405" s="111"/>
      <c r="H405" s="111"/>
      <c r="I405" s="111"/>
      <c r="J405" s="111"/>
      <c r="K405" s="111"/>
      <c r="L405" s="111"/>
      <c r="M405" s="111"/>
      <c r="N405" s="111"/>
      <c r="O405" s="67"/>
      <c r="P405" s="67"/>
      <c r="Q405" s="67"/>
      <c r="R405" s="67"/>
      <c r="S405" s="67"/>
      <c r="T405" s="67"/>
      <c r="U405" s="67"/>
      <c r="V405" s="67"/>
      <c r="W405" s="67"/>
      <c r="X405" s="67"/>
      <c r="Y405" s="67"/>
      <c r="Z405" s="67"/>
      <c r="AA405" s="67"/>
      <c r="AB405" s="67"/>
      <c r="AC405" s="67"/>
      <c r="AD405" s="67"/>
      <c r="AE405" s="67"/>
      <c r="AF405" s="67"/>
      <c r="AG405" s="67"/>
      <c r="AH405" s="67"/>
      <c r="AI405" s="67"/>
      <c r="AJ405" s="67"/>
      <c r="AK405" s="67"/>
    </row>
    <row r="406" spans="1:37" ht="13.5" customHeight="1">
      <c r="A406" s="102"/>
      <c r="B406" s="78"/>
      <c r="C406" s="78"/>
      <c r="D406" s="59"/>
      <c r="E406" s="59"/>
      <c r="F406" s="67"/>
      <c r="G406" s="111"/>
      <c r="H406" s="111"/>
      <c r="I406" s="111"/>
      <c r="J406" s="111"/>
      <c r="K406" s="111"/>
      <c r="L406" s="111"/>
      <c r="M406" s="111"/>
      <c r="N406" s="111"/>
      <c r="O406" s="67"/>
      <c r="P406" s="67"/>
      <c r="Q406" s="67"/>
      <c r="R406" s="67"/>
      <c r="S406" s="67"/>
      <c r="T406" s="67"/>
      <c r="U406" s="67"/>
      <c r="V406" s="67"/>
      <c r="W406" s="67"/>
      <c r="X406" s="67"/>
      <c r="Y406" s="67"/>
      <c r="Z406" s="67"/>
      <c r="AA406" s="67"/>
      <c r="AB406" s="67"/>
      <c r="AC406" s="67"/>
      <c r="AD406" s="67"/>
      <c r="AE406" s="67"/>
      <c r="AF406" s="67"/>
      <c r="AG406" s="67"/>
      <c r="AH406" s="67"/>
      <c r="AI406" s="67"/>
      <c r="AJ406" s="67"/>
      <c r="AK406" s="67"/>
    </row>
    <row r="407" spans="1:37" ht="13.5" customHeight="1">
      <c r="A407" s="102"/>
      <c r="B407" s="78"/>
      <c r="C407" s="78"/>
      <c r="D407" s="59"/>
      <c r="E407" s="59"/>
      <c r="F407" s="67"/>
      <c r="G407" s="111"/>
      <c r="H407" s="111"/>
      <c r="I407" s="111"/>
      <c r="J407" s="111"/>
      <c r="K407" s="111"/>
      <c r="L407" s="111"/>
      <c r="M407" s="111"/>
      <c r="N407" s="111"/>
      <c r="O407" s="67"/>
      <c r="P407" s="67"/>
      <c r="Q407" s="67"/>
      <c r="R407" s="67"/>
      <c r="S407" s="67"/>
      <c r="T407" s="67"/>
      <c r="U407" s="67"/>
      <c r="V407" s="67"/>
      <c r="W407" s="67"/>
      <c r="X407" s="67"/>
      <c r="Y407" s="67"/>
      <c r="Z407" s="67"/>
      <c r="AA407" s="67"/>
      <c r="AB407" s="67"/>
      <c r="AC407" s="67"/>
      <c r="AD407" s="67"/>
      <c r="AE407" s="67"/>
      <c r="AF407" s="67"/>
      <c r="AG407" s="67"/>
      <c r="AH407" s="67"/>
      <c r="AI407" s="67"/>
      <c r="AJ407" s="67"/>
      <c r="AK407" s="67"/>
    </row>
    <row r="408" spans="1:37" ht="13.5" customHeight="1">
      <c r="A408" s="102"/>
      <c r="B408" s="78"/>
      <c r="C408" s="78"/>
      <c r="D408" s="59"/>
      <c r="E408" s="59"/>
      <c r="F408" s="67"/>
      <c r="G408" s="111"/>
      <c r="H408" s="111"/>
      <c r="I408" s="111"/>
      <c r="J408" s="111"/>
      <c r="K408" s="111"/>
      <c r="L408" s="111"/>
      <c r="M408" s="111"/>
      <c r="N408" s="111"/>
      <c r="O408" s="67"/>
      <c r="P408" s="67"/>
      <c r="Q408" s="67"/>
      <c r="R408" s="67"/>
      <c r="S408" s="67"/>
      <c r="T408" s="67"/>
      <c r="U408" s="67"/>
      <c r="V408" s="67"/>
      <c r="W408" s="67"/>
      <c r="X408" s="67"/>
      <c r="Y408" s="67"/>
      <c r="Z408" s="67"/>
      <c r="AA408" s="67"/>
      <c r="AB408" s="67"/>
      <c r="AC408" s="67"/>
      <c r="AD408" s="67"/>
      <c r="AE408" s="67"/>
      <c r="AF408" s="67"/>
      <c r="AG408" s="67"/>
      <c r="AH408" s="67"/>
      <c r="AI408" s="67"/>
      <c r="AJ408" s="67"/>
      <c r="AK408" s="67"/>
    </row>
    <row r="409" spans="1:37" ht="13.5" customHeight="1">
      <c r="A409" s="102"/>
      <c r="B409" s="78"/>
      <c r="C409" s="78"/>
      <c r="D409" s="59"/>
      <c r="E409" s="59"/>
      <c r="F409" s="67"/>
      <c r="G409" s="111"/>
      <c r="H409" s="111"/>
      <c r="I409" s="111"/>
      <c r="J409" s="111"/>
      <c r="K409" s="111"/>
      <c r="L409" s="111"/>
      <c r="M409" s="111"/>
      <c r="N409" s="111"/>
      <c r="O409" s="67"/>
      <c r="P409" s="67"/>
      <c r="Q409" s="67"/>
      <c r="R409" s="67"/>
      <c r="S409" s="67"/>
      <c r="T409" s="67"/>
      <c r="U409" s="67"/>
      <c r="V409" s="67"/>
      <c r="W409" s="67"/>
      <c r="X409" s="67"/>
      <c r="Y409" s="67"/>
      <c r="Z409" s="67"/>
      <c r="AA409" s="67"/>
      <c r="AB409" s="67"/>
      <c r="AC409" s="67"/>
      <c r="AD409" s="67"/>
      <c r="AE409" s="67"/>
      <c r="AF409" s="67"/>
      <c r="AG409" s="67"/>
      <c r="AH409" s="67"/>
      <c r="AI409" s="67"/>
      <c r="AJ409" s="67"/>
      <c r="AK409" s="67"/>
    </row>
    <row r="410" spans="1:37" ht="13.5" customHeight="1">
      <c r="A410" s="102"/>
      <c r="B410" s="78"/>
      <c r="C410" s="78"/>
      <c r="D410" s="59"/>
      <c r="E410" s="59"/>
      <c r="F410" s="67"/>
      <c r="G410" s="111"/>
      <c r="H410" s="111"/>
      <c r="I410" s="111"/>
      <c r="J410" s="111"/>
      <c r="K410" s="111"/>
      <c r="L410" s="111"/>
      <c r="M410" s="111"/>
      <c r="N410" s="111"/>
      <c r="O410" s="67"/>
      <c r="P410" s="67"/>
      <c r="Q410" s="67"/>
      <c r="R410" s="67"/>
      <c r="S410" s="67"/>
      <c r="T410" s="67"/>
      <c r="U410" s="67"/>
      <c r="V410" s="67"/>
      <c r="W410" s="67"/>
      <c r="X410" s="67"/>
      <c r="Y410" s="67"/>
      <c r="Z410" s="67"/>
      <c r="AA410" s="67"/>
      <c r="AB410" s="67"/>
      <c r="AC410" s="67"/>
      <c r="AD410" s="67"/>
      <c r="AE410" s="67"/>
      <c r="AF410" s="67"/>
      <c r="AG410" s="67"/>
      <c r="AH410" s="67"/>
      <c r="AI410" s="67"/>
      <c r="AJ410" s="67"/>
      <c r="AK410" s="67"/>
    </row>
    <row r="411" spans="1:37" ht="13.5" customHeight="1">
      <c r="A411" s="102"/>
      <c r="B411" s="78"/>
      <c r="C411" s="78"/>
      <c r="D411" s="59"/>
      <c r="E411" s="59"/>
      <c r="F411" s="67"/>
      <c r="G411" s="111"/>
      <c r="H411" s="111"/>
      <c r="I411" s="111"/>
      <c r="J411" s="111"/>
      <c r="K411" s="111"/>
      <c r="L411" s="111"/>
      <c r="M411" s="111"/>
      <c r="N411" s="111"/>
      <c r="O411" s="67"/>
      <c r="P411" s="67"/>
      <c r="Q411" s="67"/>
      <c r="R411" s="67"/>
      <c r="S411" s="67"/>
      <c r="T411" s="67"/>
      <c r="U411" s="67"/>
      <c r="V411" s="67"/>
      <c r="W411" s="67"/>
      <c r="X411" s="67"/>
      <c r="Y411" s="67"/>
      <c r="Z411" s="67"/>
      <c r="AA411" s="67"/>
      <c r="AB411" s="67"/>
      <c r="AC411" s="67"/>
      <c r="AD411" s="67"/>
      <c r="AE411" s="67"/>
      <c r="AF411" s="67"/>
      <c r="AG411" s="67"/>
      <c r="AH411" s="67"/>
      <c r="AI411" s="67"/>
      <c r="AJ411" s="67"/>
      <c r="AK411" s="67"/>
    </row>
    <row r="412" spans="1:37" ht="15.75" customHeight="1">
      <c r="A412" s="102"/>
      <c r="B412" s="78"/>
      <c r="C412" s="78"/>
      <c r="D412" s="59"/>
      <c r="E412" s="59"/>
      <c r="F412" s="67"/>
      <c r="G412" s="111"/>
      <c r="H412" s="111"/>
      <c r="I412" s="111"/>
      <c r="J412" s="111"/>
      <c r="K412" s="111"/>
      <c r="L412" s="111"/>
      <c r="M412" s="111"/>
      <c r="N412" s="111"/>
      <c r="O412" s="67"/>
      <c r="P412" s="67"/>
      <c r="Q412" s="67"/>
      <c r="R412" s="67"/>
      <c r="S412" s="67"/>
      <c r="T412" s="67"/>
      <c r="U412" s="67"/>
      <c r="V412" s="67"/>
      <c r="W412" s="67"/>
      <c r="X412" s="67"/>
      <c r="Y412" s="67"/>
      <c r="Z412" s="67"/>
      <c r="AA412" s="67"/>
      <c r="AB412" s="67"/>
      <c r="AC412" s="67"/>
      <c r="AD412" s="67"/>
      <c r="AE412" s="67"/>
      <c r="AF412" s="67"/>
      <c r="AG412" s="67"/>
      <c r="AH412" s="67"/>
      <c r="AI412" s="67"/>
      <c r="AJ412" s="67"/>
      <c r="AK412" s="67"/>
    </row>
    <row r="413" spans="1:37" ht="15.75" customHeight="1">
      <c r="A413" s="102"/>
      <c r="B413" s="78"/>
      <c r="C413" s="78"/>
      <c r="D413" s="59"/>
      <c r="E413" s="59"/>
      <c r="F413" s="67"/>
      <c r="G413" s="111"/>
      <c r="H413" s="111"/>
      <c r="I413" s="111"/>
      <c r="J413" s="111"/>
      <c r="K413" s="111"/>
      <c r="L413" s="111"/>
      <c r="M413" s="111"/>
      <c r="N413" s="111"/>
      <c r="O413" s="67"/>
      <c r="P413" s="67"/>
      <c r="Q413" s="67"/>
      <c r="R413" s="67"/>
      <c r="S413" s="67"/>
      <c r="T413" s="67"/>
      <c r="U413" s="67"/>
      <c r="V413" s="67"/>
      <c r="W413" s="67"/>
      <c r="X413" s="67"/>
      <c r="Y413" s="67"/>
      <c r="Z413" s="67"/>
      <c r="AA413" s="67"/>
      <c r="AB413" s="67"/>
      <c r="AC413" s="67"/>
      <c r="AD413" s="67"/>
      <c r="AE413" s="67"/>
      <c r="AF413" s="67"/>
      <c r="AG413" s="67"/>
      <c r="AH413" s="67"/>
      <c r="AI413" s="67"/>
      <c r="AJ413" s="67"/>
      <c r="AK413" s="67"/>
    </row>
    <row r="414" spans="1:37" ht="15.75" customHeight="1">
      <c r="A414" s="102"/>
      <c r="B414" s="78"/>
      <c r="C414" s="78"/>
      <c r="D414" s="59"/>
      <c r="E414" s="59"/>
      <c r="F414" s="67"/>
      <c r="G414" s="111"/>
      <c r="H414" s="111"/>
      <c r="I414" s="111"/>
      <c r="J414" s="111"/>
      <c r="K414" s="111"/>
      <c r="L414" s="111"/>
      <c r="M414" s="111"/>
      <c r="N414" s="111"/>
      <c r="O414" s="67"/>
      <c r="P414" s="67"/>
      <c r="Q414" s="67"/>
      <c r="R414" s="67"/>
      <c r="S414" s="67"/>
      <c r="T414" s="67"/>
      <c r="U414" s="67"/>
      <c r="V414" s="67"/>
      <c r="W414" s="67"/>
      <c r="X414" s="67"/>
      <c r="Y414" s="67"/>
      <c r="Z414" s="67"/>
      <c r="AA414" s="67"/>
      <c r="AB414" s="67"/>
      <c r="AC414" s="67"/>
      <c r="AD414" s="67"/>
      <c r="AE414" s="67"/>
      <c r="AF414" s="67"/>
      <c r="AG414" s="67"/>
      <c r="AH414" s="67"/>
      <c r="AI414" s="67"/>
      <c r="AJ414" s="67"/>
      <c r="AK414" s="67"/>
    </row>
    <row r="415" spans="1:37" ht="15.75" customHeight="1">
      <c r="A415" s="102"/>
      <c r="B415" s="78"/>
      <c r="C415" s="78"/>
      <c r="D415" s="59"/>
      <c r="E415" s="59"/>
      <c r="F415" s="67"/>
      <c r="G415" s="111"/>
      <c r="H415" s="111"/>
      <c r="I415" s="111"/>
      <c r="J415" s="111"/>
      <c r="K415" s="111"/>
      <c r="L415" s="111"/>
      <c r="M415" s="111"/>
      <c r="N415" s="111"/>
      <c r="O415" s="67"/>
      <c r="P415" s="67"/>
      <c r="Q415" s="67"/>
      <c r="R415" s="67"/>
      <c r="S415" s="67"/>
      <c r="T415" s="67"/>
      <c r="U415" s="67"/>
      <c r="V415" s="67"/>
      <c r="W415" s="67"/>
      <c r="X415" s="67"/>
      <c r="Y415" s="67"/>
      <c r="Z415" s="67"/>
      <c r="AA415" s="67"/>
      <c r="AB415" s="67"/>
      <c r="AC415" s="67"/>
      <c r="AD415" s="67"/>
      <c r="AE415" s="67"/>
      <c r="AF415" s="67"/>
      <c r="AG415" s="67"/>
      <c r="AH415" s="67"/>
      <c r="AI415" s="67"/>
      <c r="AJ415" s="67"/>
      <c r="AK415" s="67"/>
    </row>
    <row r="416" spans="1:37" ht="15.75" customHeight="1">
      <c r="A416" s="102"/>
      <c r="B416" s="78"/>
      <c r="C416" s="78"/>
      <c r="D416" s="59"/>
      <c r="E416" s="59"/>
      <c r="F416" s="67"/>
      <c r="G416" s="111"/>
      <c r="H416" s="67"/>
      <c r="I416" s="67"/>
      <c r="J416" s="67"/>
      <c r="K416" s="67"/>
      <c r="L416" s="67"/>
      <c r="M416" s="67"/>
      <c r="N416" s="67"/>
      <c r="O416" s="67"/>
      <c r="P416" s="67"/>
      <c r="Q416" s="67"/>
      <c r="R416" s="67"/>
      <c r="S416" s="67"/>
      <c r="T416" s="67"/>
      <c r="U416" s="67"/>
      <c r="V416" s="67"/>
      <c r="W416" s="67"/>
      <c r="X416" s="67"/>
      <c r="Y416" s="67"/>
      <c r="Z416" s="67"/>
      <c r="AA416" s="67"/>
      <c r="AB416" s="67"/>
      <c r="AC416" s="67"/>
      <c r="AD416" s="67"/>
      <c r="AE416" s="67"/>
      <c r="AF416" s="67"/>
      <c r="AG416" s="67"/>
      <c r="AH416" s="67"/>
      <c r="AI416" s="67"/>
      <c r="AJ416" s="67"/>
      <c r="AK416" s="67"/>
    </row>
    <row r="417" spans="1:37" ht="15.75" customHeight="1">
      <c r="A417" s="102"/>
      <c r="B417" s="78"/>
      <c r="C417" s="78"/>
      <c r="D417" s="59"/>
      <c r="E417" s="59"/>
      <c r="F417" s="67"/>
      <c r="G417" s="111"/>
      <c r="H417" s="67"/>
      <c r="I417" s="67"/>
      <c r="J417" s="67"/>
      <c r="K417" s="67"/>
      <c r="L417" s="67"/>
      <c r="M417" s="67"/>
      <c r="N417" s="67"/>
      <c r="O417" s="67"/>
      <c r="P417" s="67"/>
      <c r="Q417" s="67"/>
      <c r="R417" s="67"/>
      <c r="S417" s="67"/>
      <c r="T417" s="67"/>
      <c r="U417" s="67"/>
      <c r="V417" s="67"/>
      <c r="W417" s="67"/>
      <c r="X417" s="67"/>
      <c r="Y417" s="67"/>
      <c r="Z417" s="67"/>
      <c r="AA417" s="67"/>
      <c r="AB417" s="67"/>
      <c r="AC417" s="67"/>
      <c r="AD417" s="67"/>
      <c r="AE417" s="67"/>
      <c r="AF417" s="67"/>
      <c r="AG417" s="67"/>
      <c r="AH417" s="67"/>
      <c r="AI417" s="67"/>
      <c r="AJ417" s="67"/>
      <c r="AK417" s="67"/>
    </row>
    <row r="418" spans="1:37" ht="15.75" customHeight="1">
      <c r="A418" s="102"/>
      <c r="B418" s="78"/>
      <c r="C418" s="78"/>
      <c r="D418" s="59"/>
      <c r="E418" s="59"/>
      <c r="F418" s="67"/>
      <c r="G418" s="111"/>
      <c r="H418" s="67"/>
      <c r="I418" s="67"/>
      <c r="J418" s="67"/>
      <c r="K418" s="67"/>
      <c r="L418" s="67"/>
      <c r="M418" s="67"/>
      <c r="N418" s="67"/>
      <c r="O418" s="67"/>
      <c r="P418" s="67"/>
      <c r="Q418" s="67"/>
      <c r="R418" s="67"/>
      <c r="S418" s="67"/>
      <c r="T418" s="67"/>
      <c r="U418" s="67"/>
      <c r="V418" s="67"/>
      <c r="W418" s="67"/>
      <c r="X418" s="67"/>
      <c r="Y418" s="67"/>
      <c r="Z418" s="67"/>
      <c r="AA418" s="67"/>
      <c r="AB418" s="67"/>
      <c r="AC418" s="67"/>
      <c r="AD418" s="67"/>
      <c r="AE418" s="67"/>
      <c r="AF418" s="67"/>
      <c r="AG418" s="67"/>
      <c r="AH418" s="67"/>
      <c r="AI418" s="67"/>
      <c r="AJ418" s="67"/>
      <c r="AK418" s="67"/>
    </row>
    <row r="419" spans="1:37" ht="15.75" customHeight="1">
      <c r="A419" s="102"/>
      <c r="B419" s="78"/>
      <c r="C419" s="78"/>
      <c r="D419" s="59"/>
      <c r="E419" s="59"/>
      <c r="F419" s="67"/>
      <c r="G419" s="111"/>
      <c r="H419" s="67"/>
      <c r="I419" s="67"/>
      <c r="J419" s="67"/>
      <c r="K419" s="67"/>
      <c r="L419" s="67"/>
      <c r="M419" s="67"/>
      <c r="N419" s="67"/>
      <c r="O419" s="67"/>
      <c r="P419" s="67"/>
      <c r="Q419" s="67"/>
      <c r="R419" s="67"/>
      <c r="S419" s="67"/>
      <c r="T419" s="67"/>
      <c r="U419" s="67"/>
      <c r="V419" s="67"/>
      <c r="W419" s="67"/>
      <c r="X419" s="67"/>
      <c r="Y419" s="67"/>
      <c r="Z419" s="67"/>
      <c r="AA419" s="67"/>
      <c r="AB419" s="67"/>
      <c r="AC419" s="67"/>
      <c r="AD419" s="67"/>
      <c r="AE419" s="67"/>
      <c r="AF419" s="67"/>
      <c r="AG419" s="67"/>
      <c r="AH419" s="67"/>
      <c r="AI419" s="67"/>
      <c r="AJ419" s="67"/>
      <c r="AK419" s="67"/>
    </row>
    <row r="420" spans="1:37" ht="15.75" customHeight="1">
      <c r="A420" s="102"/>
      <c r="B420" s="78"/>
      <c r="C420" s="78"/>
      <c r="D420" s="59"/>
      <c r="E420" s="59"/>
      <c r="F420" s="67"/>
      <c r="G420" s="111"/>
      <c r="H420" s="67"/>
      <c r="I420" s="67"/>
      <c r="J420" s="67"/>
      <c r="K420" s="67"/>
      <c r="L420" s="67"/>
      <c r="M420" s="67"/>
      <c r="N420" s="67"/>
      <c r="O420" s="67"/>
      <c r="P420" s="67"/>
      <c r="Q420" s="67"/>
      <c r="R420" s="67"/>
      <c r="S420" s="67"/>
      <c r="T420" s="67"/>
      <c r="U420" s="67"/>
      <c r="V420" s="67"/>
      <c r="W420" s="67"/>
      <c r="X420" s="67"/>
      <c r="Y420" s="67"/>
      <c r="Z420" s="67"/>
      <c r="AA420" s="67"/>
      <c r="AB420" s="67"/>
      <c r="AC420" s="67"/>
      <c r="AD420" s="67"/>
      <c r="AE420" s="67"/>
      <c r="AF420" s="67"/>
      <c r="AG420" s="67"/>
      <c r="AH420" s="67"/>
      <c r="AI420" s="67"/>
      <c r="AJ420" s="67"/>
      <c r="AK420" s="67"/>
    </row>
    <row r="421" spans="1:37" ht="15.75" customHeight="1">
      <c r="A421" s="102"/>
      <c r="B421" s="78"/>
      <c r="C421" s="78"/>
      <c r="D421" s="59"/>
      <c r="E421" s="59"/>
      <c r="F421" s="67"/>
      <c r="G421" s="111"/>
      <c r="H421" s="67"/>
      <c r="I421" s="67"/>
      <c r="J421" s="67"/>
      <c r="K421" s="67"/>
      <c r="L421" s="67"/>
      <c r="M421" s="67"/>
      <c r="N421" s="67"/>
      <c r="O421" s="67"/>
      <c r="P421" s="67"/>
      <c r="Q421" s="67"/>
      <c r="R421" s="67"/>
      <c r="S421" s="67"/>
      <c r="T421" s="67"/>
      <c r="U421" s="67"/>
      <c r="V421" s="67"/>
      <c r="W421" s="67"/>
      <c r="X421" s="67"/>
      <c r="Y421" s="67"/>
      <c r="Z421" s="67"/>
      <c r="AA421" s="67"/>
      <c r="AB421" s="67"/>
      <c r="AC421" s="67"/>
      <c r="AD421" s="67"/>
      <c r="AE421" s="67"/>
      <c r="AF421" s="67"/>
      <c r="AG421" s="67"/>
      <c r="AH421" s="67"/>
      <c r="AI421" s="67"/>
      <c r="AJ421" s="67"/>
      <c r="AK421" s="67"/>
    </row>
    <row r="422" spans="1:37" ht="15.75" customHeight="1">
      <c r="A422" s="102"/>
      <c r="B422" s="78"/>
      <c r="C422" s="78"/>
      <c r="D422" s="59"/>
      <c r="E422" s="59"/>
      <c r="F422" s="67"/>
      <c r="G422" s="111"/>
      <c r="H422" s="67"/>
      <c r="I422" s="67"/>
      <c r="J422" s="67"/>
      <c r="K422" s="67"/>
      <c r="L422" s="67"/>
      <c r="M422" s="67"/>
      <c r="N422" s="67"/>
      <c r="O422" s="67"/>
      <c r="P422" s="67"/>
      <c r="Q422" s="67"/>
      <c r="R422" s="67"/>
      <c r="S422" s="67"/>
      <c r="T422" s="67"/>
      <c r="U422" s="67"/>
      <c r="V422" s="67"/>
      <c r="W422" s="67"/>
      <c r="X422" s="67"/>
      <c r="Y422" s="67"/>
      <c r="Z422" s="67"/>
      <c r="AA422" s="67"/>
      <c r="AB422" s="67"/>
      <c r="AC422" s="67"/>
      <c r="AD422" s="67"/>
      <c r="AE422" s="67"/>
      <c r="AF422" s="67"/>
      <c r="AG422" s="67"/>
      <c r="AH422" s="67"/>
      <c r="AI422" s="67"/>
      <c r="AJ422" s="67"/>
      <c r="AK422" s="67"/>
    </row>
    <row r="423" spans="1:37" ht="15.75" customHeight="1">
      <c r="A423" s="102"/>
      <c r="B423" s="78"/>
      <c r="C423" s="78"/>
      <c r="D423" s="59"/>
      <c r="E423" s="59"/>
      <c r="F423" s="67"/>
      <c r="G423" s="111"/>
      <c r="H423" s="67"/>
      <c r="I423" s="67"/>
      <c r="J423" s="67"/>
      <c r="K423" s="67"/>
      <c r="L423" s="67"/>
      <c r="M423" s="67"/>
      <c r="N423" s="67"/>
      <c r="O423" s="67"/>
      <c r="P423" s="67"/>
      <c r="Q423" s="67"/>
      <c r="R423" s="67"/>
      <c r="S423" s="67"/>
      <c r="T423" s="67"/>
      <c r="U423" s="67"/>
      <c r="V423" s="67"/>
      <c r="W423" s="67"/>
      <c r="X423" s="67"/>
      <c r="Y423" s="67"/>
      <c r="Z423" s="67"/>
      <c r="AA423" s="67"/>
      <c r="AB423" s="67"/>
      <c r="AC423" s="67"/>
      <c r="AD423" s="67"/>
      <c r="AE423" s="67"/>
      <c r="AF423" s="67"/>
      <c r="AG423" s="67"/>
      <c r="AH423" s="67"/>
      <c r="AI423" s="67"/>
      <c r="AJ423" s="67"/>
      <c r="AK423" s="67"/>
    </row>
    <row r="424" spans="1:37" ht="15.75" customHeight="1">
      <c r="A424" s="102"/>
      <c r="B424" s="78"/>
      <c r="C424" s="78"/>
      <c r="D424" s="59"/>
      <c r="E424" s="59"/>
      <c r="F424" s="67"/>
      <c r="G424" s="111"/>
      <c r="H424" s="67"/>
      <c r="I424" s="67"/>
      <c r="J424" s="67"/>
      <c r="K424" s="67"/>
      <c r="L424" s="67"/>
      <c r="M424" s="67"/>
      <c r="N424" s="67"/>
      <c r="O424" s="67"/>
      <c r="P424" s="67"/>
      <c r="Q424" s="67"/>
      <c r="R424" s="67"/>
      <c r="S424" s="67"/>
      <c r="T424" s="67"/>
      <c r="U424" s="67"/>
      <c r="V424" s="67"/>
      <c r="W424" s="67"/>
      <c r="X424" s="67"/>
      <c r="Y424" s="67"/>
      <c r="Z424" s="67"/>
      <c r="AA424" s="67"/>
      <c r="AB424" s="67"/>
      <c r="AC424" s="67"/>
      <c r="AD424" s="67"/>
      <c r="AE424" s="67"/>
      <c r="AF424" s="67"/>
      <c r="AG424" s="67"/>
      <c r="AH424" s="67"/>
      <c r="AI424" s="67"/>
      <c r="AJ424" s="67"/>
      <c r="AK424" s="67"/>
    </row>
    <row r="425" spans="1:37" ht="15.75" customHeight="1">
      <c r="A425" s="102"/>
      <c r="B425" s="78"/>
      <c r="C425" s="78"/>
      <c r="D425" s="59"/>
      <c r="E425" s="59"/>
      <c r="F425" s="67"/>
      <c r="G425" s="111"/>
      <c r="H425" s="67"/>
      <c r="I425" s="67"/>
      <c r="J425" s="67"/>
      <c r="K425" s="67"/>
      <c r="L425" s="67"/>
      <c r="M425" s="67"/>
      <c r="N425" s="67"/>
      <c r="O425" s="67"/>
      <c r="P425" s="67"/>
      <c r="Q425" s="67"/>
      <c r="R425" s="67"/>
      <c r="S425" s="67"/>
      <c r="T425" s="67"/>
      <c r="U425" s="67"/>
      <c r="V425" s="67"/>
      <c r="W425" s="67"/>
      <c r="X425" s="67"/>
      <c r="Y425" s="67"/>
      <c r="Z425" s="67"/>
      <c r="AA425" s="67"/>
      <c r="AB425" s="67"/>
      <c r="AC425" s="67"/>
      <c r="AD425" s="67"/>
      <c r="AE425" s="67"/>
      <c r="AF425" s="67"/>
      <c r="AG425" s="67"/>
      <c r="AH425" s="67"/>
      <c r="AI425" s="67"/>
      <c r="AJ425" s="67"/>
      <c r="AK425" s="67"/>
    </row>
    <row r="426" spans="1:37" ht="15.75" customHeight="1">
      <c r="A426" s="102"/>
      <c r="B426" s="78"/>
      <c r="C426" s="78"/>
      <c r="D426" s="59"/>
      <c r="E426" s="59"/>
      <c r="F426" s="67"/>
      <c r="G426" s="111"/>
      <c r="H426" s="67"/>
      <c r="I426" s="67"/>
      <c r="J426" s="67"/>
      <c r="K426" s="67"/>
      <c r="L426" s="67"/>
      <c r="M426" s="67"/>
      <c r="N426" s="67"/>
      <c r="O426" s="67"/>
      <c r="P426" s="67"/>
      <c r="Q426" s="67"/>
      <c r="R426" s="67"/>
      <c r="S426" s="67"/>
      <c r="T426" s="67"/>
      <c r="U426" s="67"/>
      <c r="V426" s="67"/>
      <c r="W426" s="67"/>
      <c r="X426" s="67"/>
      <c r="Y426" s="67"/>
      <c r="Z426" s="67"/>
      <c r="AA426" s="67"/>
      <c r="AB426" s="67"/>
      <c r="AC426" s="67"/>
      <c r="AD426" s="67"/>
      <c r="AE426" s="67"/>
      <c r="AF426" s="67"/>
      <c r="AG426" s="67"/>
      <c r="AH426" s="67"/>
      <c r="AI426" s="67"/>
      <c r="AJ426" s="67"/>
      <c r="AK426" s="67"/>
    </row>
    <row r="427" spans="1:37" ht="15.75" customHeight="1">
      <c r="A427" s="102"/>
      <c r="B427" s="78"/>
      <c r="C427" s="78"/>
      <c r="D427" s="59"/>
      <c r="E427" s="59"/>
      <c r="F427" s="67"/>
      <c r="G427" s="111"/>
      <c r="H427" s="67"/>
      <c r="I427" s="67"/>
      <c r="J427" s="67"/>
      <c r="K427" s="67"/>
      <c r="L427" s="67"/>
      <c r="M427" s="67"/>
      <c r="N427" s="67"/>
      <c r="O427" s="67"/>
      <c r="P427" s="67"/>
      <c r="Q427" s="67"/>
      <c r="R427" s="67"/>
      <c r="S427" s="67"/>
      <c r="T427" s="67"/>
      <c r="U427" s="67"/>
      <c r="V427" s="67"/>
      <c r="W427" s="67"/>
      <c r="X427" s="67"/>
      <c r="Y427" s="67"/>
      <c r="Z427" s="67"/>
      <c r="AA427" s="67"/>
      <c r="AB427" s="67"/>
      <c r="AC427" s="67"/>
      <c r="AD427" s="67"/>
      <c r="AE427" s="67"/>
      <c r="AF427" s="67"/>
      <c r="AG427" s="67"/>
      <c r="AH427" s="67"/>
      <c r="AI427" s="67"/>
      <c r="AJ427" s="67"/>
      <c r="AK427" s="67"/>
    </row>
    <row r="428" spans="1:37" ht="15.75" customHeight="1">
      <c r="A428" s="102"/>
      <c r="B428" s="78"/>
      <c r="C428" s="78"/>
      <c r="D428" s="59"/>
      <c r="E428" s="59"/>
      <c r="F428" s="67"/>
      <c r="G428" s="111"/>
      <c r="H428" s="67"/>
      <c r="I428" s="67"/>
      <c r="J428" s="67"/>
      <c r="K428" s="67"/>
      <c r="L428" s="67"/>
      <c r="M428" s="67"/>
      <c r="N428" s="67"/>
      <c r="O428" s="67"/>
      <c r="P428" s="67"/>
      <c r="Q428" s="67"/>
      <c r="R428" s="67"/>
      <c r="S428" s="67"/>
      <c r="T428" s="67"/>
      <c r="U428" s="67"/>
      <c r="V428" s="67"/>
      <c r="W428" s="67"/>
      <c r="X428" s="67"/>
      <c r="Y428" s="67"/>
      <c r="Z428" s="67"/>
      <c r="AA428" s="67"/>
      <c r="AB428" s="67"/>
      <c r="AC428" s="67"/>
      <c r="AD428" s="67"/>
      <c r="AE428" s="67"/>
      <c r="AF428" s="67"/>
      <c r="AG428" s="67"/>
      <c r="AH428" s="67"/>
      <c r="AI428" s="67"/>
      <c r="AJ428" s="67"/>
      <c r="AK428" s="67"/>
    </row>
    <row r="429" spans="1:37" ht="15.75" customHeight="1">
      <c r="A429" s="102"/>
      <c r="B429" s="78"/>
      <c r="C429" s="78"/>
      <c r="D429" s="59"/>
      <c r="E429" s="59"/>
      <c r="F429" s="67"/>
      <c r="G429" s="111"/>
      <c r="H429" s="67"/>
      <c r="I429" s="67"/>
      <c r="J429" s="67"/>
      <c r="K429" s="67"/>
      <c r="L429" s="67"/>
      <c r="M429" s="67"/>
      <c r="N429" s="67"/>
      <c r="O429" s="67"/>
      <c r="P429" s="67"/>
      <c r="Q429" s="67"/>
      <c r="R429" s="67"/>
      <c r="S429" s="67"/>
      <c r="T429" s="67"/>
      <c r="U429" s="67"/>
      <c r="V429" s="67"/>
      <c r="W429" s="67"/>
      <c r="X429" s="67"/>
      <c r="Y429" s="67"/>
      <c r="Z429" s="67"/>
      <c r="AA429" s="67"/>
      <c r="AB429" s="67"/>
      <c r="AC429" s="67"/>
      <c r="AD429" s="67"/>
      <c r="AE429" s="67"/>
      <c r="AF429" s="67"/>
      <c r="AG429" s="67"/>
      <c r="AH429" s="67"/>
      <c r="AI429" s="67"/>
      <c r="AJ429" s="67"/>
      <c r="AK429" s="67"/>
    </row>
    <row r="430" spans="1:37" ht="15.75" customHeight="1">
      <c r="A430" s="102"/>
      <c r="B430" s="78"/>
      <c r="C430" s="78"/>
      <c r="D430" s="59"/>
      <c r="E430" s="59"/>
      <c r="F430" s="67"/>
      <c r="G430" s="111"/>
      <c r="H430" s="67"/>
      <c r="I430" s="67"/>
      <c r="J430" s="67"/>
      <c r="K430" s="67"/>
      <c r="L430" s="67"/>
      <c r="M430" s="67"/>
      <c r="N430" s="67"/>
      <c r="O430" s="67"/>
      <c r="P430" s="67"/>
      <c r="Q430" s="67"/>
      <c r="R430" s="67"/>
      <c r="S430" s="67"/>
      <c r="T430" s="67"/>
      <c r="U430" s="67"/>
      <c r="V430" s="67"/>
      <c r="W430" s="67"/>
      <c r="X430" s="67"/>
      <c r="Y430" s="67"/>
      <c r="Z430" s="67"/>
      <c r="AA430" s="67"/>
      <c r="AB430" s="67"/>
      <c r="AC430" s="67"/>
      <c r="AD430" s="67"/>
      <c r="AE430" s="67"/>
      <c r="AF430" s="67"/>
      <c r="AG430" s="67"/>
      <c r="AH430" s="67"/>
      <c r="AI430" s="67"/>
      <c r="AJ430" s="67"/>
      <c r="AK430" s="67"/>
    </row>
    <row r="431" spans="1:37" ht="15.75" customHeight="1">
      <c r="A431" s="102"/>
      <c r="B431" s="78"/>
      <c r="C431" s="78"/>
      <c r="D431" s="59"/>
      <c r="E431" s="59"/>
      <c r="F431" s="67"/>
      <c r="G431" s="111"/>
      <c r="H431" s="67"/>
      <c r="I431" s="67"/>
      <c r="J431" s="67"/>
      <c r="K431" s="67"/>
      <c r="L431" s="67"/>
      <c r="M431" s="67"/>
      <c r="N431" s="67"/>
      <c r="O431" s="67"/>
      <c r="P431" s="67"/>
      <c r="Q431" s="67"/>
      <c r="R431" s="67"/>
      <c r="S431" s="67"/>
      <c r="T431" s="67"/>
      <c r="U431" s="67"/>
      <c r="V431" s="67"/>
      <c r="W431" s="67"/>
      <c r="X431" s="67"/>
      <c r="Y431" s="67"/>
      <c r="Z431" s="67"/>
      <c r="AA431" s="67"/>
      <c r="AB431" s="67"/>
      <c r="AC431" s="67"/>
      <c r="AD431" s="67"/>
      <c r="AE431" s="67"/>
      <c r="AF431" s="67"/>
      <c r="AG431" s="67"/>
      <c r="AH431" s="67"/>
      <c r="AI431" s="67"/>
      <c r="AJ431" s="67"/>
      <c r="AK431" s="67"/>
    </row>
    <row r="432" spans="1:37" ht="15.75" customHeight="1">
      <c r="A432" s="102"/>
      <c r="B432" s="78"/>
      <c r="C432" s="78"/>
      <c r="D432" s="59"/>
      <c r="E432" s="59"/>
      <c r="F432" s="67"/>
      <c r="G432" s="111"/>
      <c r="H432" s="67"/>
      <c r="I432" s="67"/>
      <c r="J432" s="67"/>
      <c r="K432" s="67"/>
      <c r="L432" s="67"/>
      <c r="M432" s="67"/>
      <c r="N432" s="67"/>
      <c r="O432" s="67"/>
      <c r="P432" s="67"/>
      <c r="Q432" s="67"/>
      <c r="R432" s="67"/>
      <c r="S432" s="67"/>
      <c r="T432" s="67"/>
      <c r="U432" s="67"/>
      <c r="V432" s="67"/>
      <c r="W432" s="67"/>
      <c r="X432" s="67"/>
      <c r="Y432" s="67"/>
      <c r="Z432" s="67"/>
      <c r="AA432" s="67"/>
      <c r="AB432" s="67"/>
      <c r="AC432" s="67"/>
      <c r="AD432" s="67"/>
      <c r="AE432" s="67"/>
      <c r="AF432" s="67"/>
      <c r="AG432" s="67"/>
      <c r="AH432" s="67"/>
      <c r="AI432" s="67"/>
      <c r="AJ432" s="67"/>
      <c r="AK432" s="67"/>
    </row>
    <row r="433" spans="1:37" ht="15.75" customHeight="1">
      <c r="A433" s="102"/>
      <c r="B433" s="78"/>
      <c r="C433" s="78"/>
      <c r="D433" s="59"/>
      <c r="E433" s="59"/>
      <c r="F433" s="67"/>
      <c r="G433" s="111"/>
      <c r="H433" s="67"/>
      <c r="I433" s="67"/>
      <c r="J433" s="67"/>
      <c r="K433" s="67"/>
      <c r="L433" s="67"/>
      <c r="M433" s="67"/>
      <c r="N433" s="67"/>
      <c r="O433" s="67"/>
      <c r="P433" s="67"/>
      <c r="Q433" s="67"/>
      <c r="R433" s="67"/>
      <c r="S433" s="67"/>
      <c r="T433" s="67"/>
      <c r="U433" s="67"/>
      <c r="V433" s="67"/>
      <c r="W433" s="67"/>
      <c r="X433" s="67"/>
      <c r="Y433" s="67"/>
      <c r="Z433" s="67"/>
      <c r="AA433" s="67"/>
      <c r="AB433" s="67"/>
      <c r="AC433" s="67"/>
      <c r="AD433" s="67"/>
      <c r="AE433" s="67"/>
      <c r="AF433" s="67"/>
      <c r="AG433" s="67"/>
      <c r="AH433" s="67"/>
      <c r="AI433" s="67"/>
      <c r="AJ433" s="67"/>
      <c r="AK433" s="67"/>
    </row>
    <row r="434" spans="1:37" ht="15.75" customHeight="1">
      <c r="A434" s="102"/>
      <c r="B434" s="78"/>
      <c r="C434" s="78"/>
      <c r="D434" s="59"/>
      <c r="E434" s="59"/>
      <c r="F434" s="67"/>
      <c r="G434" s="111"/>
      <c r="H434" s="67"/>
      <c r="I434" s="67"/>
      <c r="J434" s="67"/>
      <c r="K434" s="67"/>
      <c r="L434" s="67"/>
      <c r="M434" s="67"/>
      <c r="N434" s="67"/>
      <c r="O434" s="67"/>
      <c r="P434" s="67"/>
      <c r="Q434" s="67"/>
      <c r="R434" s="67"/>
      <c r="S434" s="67"/>
      <c r="T434" s="67"/>
      <c r="U434" s="67"/>
      <c r="V434" s="67"/>
      <c r="W434" s="67"/>
      <c r="X434" s="67"/>
      <c r="Y434" s="67"/>
      <c r="Z434" s="67"/>
      <c r="AA434" s="67"/>
      <c r="AB434" s="67"/>
      <c r="AC434" s="67"/>
      <c r="AD434" s="67"/>
      <c r="AE434" s="67"/>
      <c r="AF434" s="67"/>
      <c r="AG434" s="67"/>
      <c r="AH434" s="67"/>
      <c r="AI434" s="67"/>
      <c r="AJ434" s="67"/>
      <c r="AK434" s="67"/>
    </row>
    <row r="435" spans="1:37" ht="15.75" customHeight="1">
      <c r="A435" s="102"/>
      <c r="B435" s="78"/>
      <c r="C435" s="78"/>
      <c r="D435" s="59"/>
      <c r="E435" s="59"/>
      <c r="F435" s="67"/>
      <c r="G435" s="111"/>
      <c r="H435" s="67"/>
      <c r="I435" s="67"/>
      <c r="J435" s="67"/>
      <c r="K435" s="67"/>
      <c r="L435" s="67"/>
      <c r="M435" s="67"/>
      <c r="N435" s="67"/>
      <c r="O435" s="67"/>
      <c r="P435" s="67"/>
      <c r="Q435" s="67"/>
      <c r="R435" s="67"/>
      <c r="S435" s="67"/>
      <c r="T435" s="67"/>
      <c r="U435" s="67"/>
      <c r="V435" s="67"/>
      <c r="W435" s="67"/>
      <c r="X435" s="67"/>
      <c r="Y435" s="67"/>
      <c r="Z435" s="67"/>
      <c r="AA435" s="67"/>
      <c r="AB435" s="67"/>
      <c r="AC435" s="67"/>
      <c r="AD435" s="67"/>
      <c r="AE435" s="67"/>
      <c r="AF435" s="67"/>
      <c r="AG435" s="67"/>
      <c r="AH435" s="67"/>
      <c r="AI435" s="67"/>
      <c r="AJ435" s="67"/>
      <c r="AK435" s="67"/>
    </row>
    <row r="436" spans="1:37" ht="15.75" customHeight="1">
      <c r="A436" s="102"/>
      <c r="B436" s="78"/>
      <c r="C436" s="78"/>
      <c r="D436" s="59"/>
      <c r="E436" s="59"/>
      <c r="F436" s="67"/>
      <c r="G436" s="111"/>
      <c r="H436" s="67"/>
      <c r="I436" s="67"/>
      <c r="J436" s="67"/>
      <c r="K436" s="67"/>
      <c r="L436" s="67"/>
      <c r="M436" s="67"/>
      <c r="N436" s="67"/>
      <c r="O436" s="67"/>
      <c r="P436" s="67"/>
      <c r="Q436" s="67"/>
      <c r="R436" s="67"/>
      <c r="S436" s="67"/>
      <c r="T436" s="67"/>
      <c r="U436" s="67"/>
      <c r="V436" s="67"/>
      <c r="W436" s="67"/>
      <c r="X436" s="67"/>
      <c r="Y436" s="67"/>
      <c r="Z436" s="67"/>
      <c r="AA436" s="67"/>
      <c r="AB436" s="67"/>
      <c r="AC436" s="67"/>
      <c r="AD436" s="67"/>
      <c r="AE436" s="67"/>
      <c r="AF436" s="67"/>
      <c r="AG436" s="67"/>
      <c r="AH436" s="67"/>
      <c r="AI436" s="67"/>
      <c r="AJ436" s="67"/>
      <c r="AK436" s="67"/>
    </row>
    <row r="437" spans="1:37" ht="15.75" customHeight="1">
      <c r="A437" s="102"/>
      <c r="B437" s="78"/>
      <c r="C437" s="78"/>
      <c r="D437" s="59"/>
      <c r="E437" s="59"/>
      <c r="F437" s="67"/>
      <c r="G437" s="111"/>
      <c r="H437" s="67"/>
      <c r="I437" s="67"/>
      <c r="J437" s="67"/>
      <c r="K437" s="67"/>
      <c r="L437" s="67"/>
      <c r="M437" s="67"/>
      <c r="N437" s="67"/>
      <c r="O437" s="67"/>
      <c r="P437" s="67"/>
      <c r="Q437" s="67"/>
      <c r="R437" s="67"/>
      <c r="S437" s="67"/>
      <c r="T437" s="67"/>
      <c r="U437" s="67"/>
      <c r="V437" s="67"/>
      <c r="W437" s="67"/>
      <c r="X437" s="67"/>
      <c r="Y437" s="67"/>
      <c r="Z437" s="67"/>
      <c r="AA437" s="67"/>
      <c r="AB437" s="67"/>
      <c r="AC437" s="67"/>
      <c r="AD437" s="67"/>
      <c r="AE437" s="67"/>
      <c r="AF437" s="67"/>
      <c r="AG437" s="67"/>
      <c r="AH437" s="67"/>
      <c r="AI437" s="67"/>
      <c r="AJ437" s="67"/>
      <c r="AK437" s="67"/>
    </row>
    <row r="438" spans="1:37" ht="15.75" customHeight="1">
      <c r="A438" s="102"/>
      <c r="B438" s="78"/>
      <c r="C438" s="78"/>
      <c r="D438" s="59"/>
      <c r="E438" s="59"/>
      <c r="F438" s="67"/>
      <c r="G438" s="111"/>
      <c r="H438" s="67"/>
      <c r="I438" s="67"/>
      <c r="J438" s="67"/>
      <c r="K438" s="67"/>
      <c r="L438" s="67"/>
      <c r="M438" s="67"/>
      <c r="N438" s="67"/>
      <c r="O438" s="67"/>
      <c r="P438" s="67"/>
      <c r="Q438" s="67"/>
      <c r="R438" s="67"/>
      <c r="S438" s="67"/>
      <c r="T438" s="67"/>
      <c r="U438" s="67"/>
      <c r="V438" s="67"/>
      <c r="W438" s="67"/>
      <c r="X438" s="67"/>
      <c r="Y438" s="67"/>
      <c r="Z438" s="67"/>
      <c r="AA438" s="67"/>
      <c r="AB438" s="67"/>
      <c r="AC438" s="67"/>
      <c r="AD438" s="67"/>
      <c r="AE438" s="67"/>
      <c r="AF438" s="67"/>
      <c r="AG438" s="67"/>
      <c r="AH438" s="67"/>
      <c r="AI438" s="67"/>
      <c r="AJ438" s="67"/>
      <c r="AK438" s="67"/>
    </row>
    <row r="439" spans="1:37" ht="15.75" customHeight="1">
      <c r="A439" s="102"/>
      <c r="B439" s="78"/>
      <c r="C439" s="78"/>
      <c r="D439" s="59"/>
      <c r="E439" s="59"/>
      <c r="F439" s="67"/>
      <c r="G439" s="111"/>
      <c r="H439" s="67"/>
      <c r="I439" s="67"/>
      <c r="J439" s="67"/>
      <c r="K439" s="67"/>
      <c r="L439" s="67"/>
      <c r="M439" s="67"/>
      <c r="N439" s="67"/>
      <c r="O439" s="67"/>
      <c r="P439" s="67"/>
      <c r="Q439" s="67"/>
      <c r="R439" s="67"/>
      <c r="S439" s="67"/>
      <c r="T439" s="67"/>
      <c r="U439" s="67"/>
      <c r="V439" s="67"/>
      <c r="W439" s="67"/>
      <c r="X439" s="67"/>
      <c r="Y439" s="67"/>
      <c r="Z439" s="67"/>
      <c r="AA439" s="67"/>
      <c r="AB439" s="67"/>
      <c r="AC439" s="67"/>
      <c r="AD439" s="67"/>
      <c r="AE439" s="67"/>
      <c r="AF439" s="67"/>
      <c r="AG439" s="67"/>
      <c r="AH439" s="67"/>
      <c r="AI439" s="67"/>
      <c r="AJ439" s="67"/>
      <c r="AK439" s="67"/>
    </row>
    <row r="440" spans="1:37" ht="15.75" customHeight="1">
      <c r="A440" s="102"/>
      <c r="B440" s="78"/>
      <c r="C440" s="78"/>
      <c r="D440" s="59"/>
      <c r="E440" s="59"/>
      <c r="F440" s="67"/>
      <c r="G440" s="111"/>
      <c r="H440" s="67"/>
      <c r="I440" s="67"/>
      <c r="J440" s="67"/>
      <c r="K440" s="67"/>
      <c r="L440" s="67"/>
      <c r="M440" s="67"/>
      <c r="N440" s="67"/>
      <c r="O440" s="67"/>
      <c r="P440" s="67"/>
      <c r="Q440" s="67"/>
      <c r="R440" s="67"/>
      <c r="S440" s="67"/>
      <c r="T440" s="67"/>
      <c r="U440" s="67"/>
      <c r="V440" s="67"/>
      <c r="W440" s="67"/>
      <c r="X440" s="67"/>
      <c r="Y440" s="67"/>
      <c r="Z440" s="67"/>
      <c r="AA440" s="67"/>
      <c r="AB440" s="67"/>
      <c r="AC440" s="67"/>
      <c r="AD440" s="67"/>
      <c r="AE440" s="67"/>
      <c r="AF440" s="67"/>
      <c r="AG440" s="67"/>
      <c r="AH440" s="67"/>
      <c r="AI440" s="67"/>
      <c r="AJ440" s="67"/>
      <c r="AK440" s="67"/>
    </row>
    <row r="441" spans="1:37" ht="15.75" customHeight="1">
      <c r="A441" s="102"/>
      <c r="B441" s="78"/>
      <c r="C441" s="78"/>
      <c r="D441" s="59"/>
      <c r="E441" s="59"/>
      <c r="F441" s="67"/>
      <c r="G441" s="111"/>
      <c r="H441" s="67"/>
      <c r="I441" s="67"/>
      <c r="J441" s="67"/>
      <c r="K441" s="67"/>
      <c r="L441" s="67"/>
      <c r="M441" s="67"/>
      <c r="N441" s="67"/>
      <c r="O441" s="67"/>
      <c r="P441" s="67"/>
      <c r="Q441" s="67"/>
      <c r="R441" s="67"/>
      <c r="S441" s="67"/>
      <c r="T441" s="67"/>
      <c r="U441" s="67"/>
      <c r="V441" s="67"/>
      <c r="W441" s="67"/>
      <c r="X441" s="67"/>
      <c r="Y441" s="67"/>
      <c r="Z441" s="67"/>
      <c r="AA441" s="67"/>
      <c r="AB441" s="67"/>
      <c r="AC441" s="67"/>
      <c r="AD441" s="67"/>
      <c r="AE441" s="67"/>
      <c r="AF441" s="67"/>
      <c r="AG441" s="67"/>
      <c r="AH441" s="67"/>
      <c r="AI441" s="67"/>
      <c r="AJ441" s="67"/>
      <c r="AK441" s="67"/>
    </row>
    <row r="442" spans="1:37" ht="15.75" customHeight="1">
      <c r="A442" s="102"/>
      <c r="B442" s="78"/>
      <c r="C442" s="78"/>
      <c r="D442" s="59"/>
      <c r="E442" s="59"/>
      <c r="F442" s="67"/>
      <c r="G442" s="111"/>
      <c r="H442" s="67"/>
      <c r="I442" s="67"/>
      <c r="J442" s="67"/>
      <c r="K442" s="67"/>
      <c r="L442" s="67"/>
      <c r="M442" s="67"/>
      <c r="N442" s="67"/>
      <c r="O442" s="67"/>
      <c r="P442" s="67"/>
      <c r="Q442" s="67"/>
      <c r="R442" s="67"/>
      <c r="S442" s="67"/>
      <c r="T442" s="67"/>
      <c r="U442" s="67"/>
      <c r="V442" s="67"/>
      <c r="W442" s="67"/>
      <c r="X442" s="67"/>
      <c r="Y442" s="67"/>
      <c r="Z442" s="67"/>
      <c r="AA442" s="67"/>
      <c r="AB442" s="67"/>
      <c r="AC442" s="67"/>
      <c r="AD442" s="67"/>
      <c r="AE442" s="67"/>
      <c r="AF442" s="67"/>
      <c r="AG442" s="67"/>
      <c r="AH442" s="67"/>
      <c r="AI442" s="67"/>
      <c r="AJ442" s="67"/>
      <c r="AK442" s="67"/>
    </row>
    <row r="443" spans="1:37" ht="15.75" customHeight="1">
      <c r="A443" s="102"/>
      <c r="B443" s="78"/>
      <c r="C443" s="78"/>
      <c r="D443" s="59"/>
      <c r="E443" s="59"/>
      <c r="F443" s="67"/>
      <c r="G443" s="111"/>
      <c r="H443" s="67"/>
      <c r="I443" s="67"/>
      <c r="J443" s="67"/>
      <c r="K443" s="67"/>
      <c r="L443" s="67"/>
      <c r="M443" s="67"/>
      <c r="N443" s="67"/>
      <c r="O443" s="67"/>
      <c r="P443" s="67"/>
      <c r="Q443" s="67"/>
      <c r="R443" s="67"/>
      <c r="S443" s="67"/>
      <c r="T443" s="67"/>
      <c r="U443" s="67"/>
      <c r="V443" s="67"/>
      <c r="W443" s="67"/>
      <c r="X443" s="67"/>
      <c r="Y443" s="67"/>
      <c r="Z443" s="67"/>
      <c r="AA443" s="67"/>
      <c r="AB443" s="67"/>
      <c r="AC443" s="67"/>
      <c r="AD443" s="67"/>
      <c r="AE443" s="67"/>
      <c r="AF443" s="67"/>
      <c r="AG443" s="67"/>
      <c r="AH443" s="67"/>
      <c r="AI443" s="67"/>
      <c r="AJ443" s="67"/>
      <c r="AK443" s="67"/>
    </row>
    <row r="444" spans="1:37" ht="15.75" customHeight="1">
      <c r="A444" s="102"/>
      <c r="B444" s="78"/>
      <c r="C444" s="78"/>
      <c r="D444" s="59"/>
      <c r="E444" s="59"/>
      <c r="F444" s="67"/>
      <c r="G444" s="111"/>
      <c r="H444" s="67"/>
      <c r="I444" s="67"/>
      <c r="J444" s="67"/>
      <c r="K444" s="67"/>
      <c r="L444" s="67"/>
      <c r="M444" s="67"/>
      <c r="N444" s="67"/>
      <c r="O444" s="67"/>
      <c r="P444" s="67"/>
      <c r="Q444" s="67"/>
      <c r="R444" s="67"/>
      <c r="S444" s="67"/>
      <c r="T444" s="67"/>
      <c r="U444" s="67"/>
      <c r="V444" s="67"/>
      <c r="W444" s="67"/>
      <c r="X444" s="67"/>
      <c r="Y444" s="67"/>
      <c r="Z444" s="67"/>
      <c r="AA444" s="67"/>
      <c r="AB444" s="67"/>
      <c r="AC444" s="67"/>
      <c r="AD444" s="67"/>
      <c r="AE444" s="67"/>
      <c r="AF444" s="67"/>
      <c r="AG444" s="67"/>
      <c r="AH444" s="67"/>
      <c r="AI444" s="67"/>
      <c r="AJ444" s="67"/>
      <c r="AK444" s="67"/>
    </row>
    <row r="445" spans="1:37" ht="15.75" customHeight="1">
      <c r="A445" s="102"/>
      <c r="B445" s="78"/>
      <c r="C445" s="78"/>
      <c r="D445" s="59"/>
      <c r="E445" s="59"/>
      <c r="F445" s="67"/>
      <c r="G445" s="111"/>
      <c r="H445" s="67"/>
      <c r="I445" s="67"/>
      <c r="J445" s="67"/>
      <c r="K445" s="67"/>
      <c r="L445" s="67"/>
      <c r="M445" s="67"/>
      <c r="N445" s="67"/>
      <c r="O445" s="67"/>
      <c r="P445" s="67"/>
      <c r="Q445" s="67"/>
      <c r="R445" s="67"/>
      <c r="S445" s="67"/>
      <c r="T445" s="67"/>
      <c r="U445" s="67"/>
      <c r="V445" s="67"/>
      <c r="W445" s="67"/>
      <c r="X445" s="67"/>
      <c r="Y445" s="67"/>
      <c r="Z445" s="67"/>
      <c r="AA445" s="67"/>
      <c r="AB445" s="67"/>
      <c r="AC445" s="67"/>
      <c r="AD445" s="67"/>
      <c r="AE445" s="67"/>
      <c r="AF445" s="67"/>
      <c r="AG445" s="67"/>
      <c r="AH445" s="67"/>
      <c r="AI445" s="67"/>
      <c r="AJ445" s="67"/>
      <c r="AK445" s="67"/>
    </row>
    <row r="446" spans="1:37" ht="15.75" customHeight="1">
      <c r="A446" s="102"/>
      <c r="B446" s="78"/>
      <c r="C446" s="78"/>
      <c r="D446" s="59"/>
      <c r="E446" s="59"/>
      <c r="F446" s="67"/>
      <c r="G446" s="111"/>
      <c r="H446" s="67"/>
      <c r="I446" s="67"/>
      <c r="J446" s="67"/>
      <c r="K446" s="67"/>
      <c r="L446" s="67"/>
      <c r="M446" s="67"/>
      <c r="N446" s="67"/>
      <c r="O446" s="67"/>
      <c r="P446" s="67"/>
      <c r="Q446" s="67"/>
      <c r="R446" s="67"/>
      <c r="S446" s="67"/>
      <c r="T446" s="67"/>
      <c r="U446" s="67"/>
      <c r="V446" s="67"/>
      <c r="W446" s="67"/>
      <c r="X446" s="67"/>
      <c r="Y446" s="67"/>
      <c r="Z446" s="67"/>
      <c r="AA446" s="67"/>
      <c r="AB446" s="67"/>
      <c r="AC446" s="67"/>
      <c r="AD446" s="67"/>
      <c r="AE446" s="67"/>
      <c r="AF446" s="67"/>
      <c r="AG446" s="67"/>
      <c r="AH446" s="67"/>
      <c r="AI446" s="67"/>
      <c r="AJ446" s="67"/>
      <c r="AK446" s="67"/>
    </row>
    <row r="447" spans="1:37" ht="15.75" customHeight="1">
      <c r="A447" s="102"/>
      <c r="B447" s="78"/>
      <c r="C447" s="78"/>
      <c r="D447" s="59"/>
      <c r="E447" s="59"/>
      <c r="F447" s="67"/>
      <c r="G447" s="111"/>
      <c r="H447" s="67"/>
      <c r="I447" s="67"/>
      <c r="J447" s="67"/>
      <c r="K447" s="67"/>
      <c r="L447" s="67"/>
      <c r="M447" s="67"/>
      <c r="N447" s="67"/>
      <c r="O447" s="67"/>
      <c r="P447" s="67"/>
      <c r="Q447" s="67"/>
      <c r="R447" s="67"/>
      <c r="S447" s="67"/>
      <c r="T447" s="67"/>
      <c r="U447" s="67"/>
      <c r="V447" s="67"/>
      <c r="W447" s="67"/>
      <c r="X447" s="67"/>
      <c r="Y447" s="67"/>
      <c r="Z447" s="67"/>
      <c r="AA447" s="67"/>
      <c r="AB447" s="67"/>
      <c r="AC447" s="67"/>
      <c r="AD447" s="67"/>
      <c r="AE447" s="67"/>
      <c r="AF447" s="67"/>
      <c r="AG447" s="67"/>
      <c r="AH447" s="67"/>
      <c r="AI447" s="67"/>
      <c r="AJ447" s="67"/>
      <c r="AK447" s="67"/>
    </row>
    <row r="448" spans="1:37" ht="15.75" customHeight="1">
      <c r="A448" s="102"/>
      <c r="B448" s="78"/>
      <c r="C448" s="78"/>
      <c r="D448" s="59"/>
      <c r="E448" s="59"/>
      <c r="F448" s="67"/>
      <c r="G448" s="111"/>
      <c r="H448" s="67"/>
      <c r="I448" s="67"/>
      <c r="J448" s="67"/>
      <c r="K448" s="67"/>
      <c r="L448" s="67"/>
      <c r="M448" s="67"/>
      <c r="N448" s="67"/>
      <c r="O448" s="67"/>
      <c r="P448" s="67"/>
      <c r="Q448" s="67"/>
      <c r="R448" s="67"/>
      <c r="S448" s="67"/>
      <c r="T448" s="67"/>
      <c r="U448" s="67"/>
      <c r="V448" s="67"/>
      <c r="W448" s="67"/>
      <c r="X448" s="67"/>
      <c r="Y448" s="67"/>
      <c r="Z448" s="67"/>
      <c r="AA448" s="67"/>
      <c r="AB448" s="67"/>
      <c r="AC448" s="67"/>
      <c r="AD448" s="67"/>
      <c r="AE448" s="67"/>
      <c r="AF448" s="67"/>
      <c r="AG448" s="67"/>
      <c r="AH448" s="67"/>
      <c r="AI448" s="67"/>
      <c r="AJ448" s="67"/>
      <c r="AK448" s="67"/>
    </row>
    <row r="449" spans="1:37" ht="15.75" customHeight="1">
      <c r="A449" s="102"/>
      <c r="B449" s="78"/>
      <c r="C449" s="78"/>
      <c r="D449" s="59"/>
      <c r="E449" s="59"/>
      <c r="F449" s="67"/>
      <c r="G449" s="111"/>
      <c r="H449" s="67"/>
      <c r="I449" s="67"/>
      <c r="J449" s="67"/>
      <c r="K449" s="67"/>
      <c r="L449" s="67"/>
      <c r="M449" s="67"/>
      <c r="N449" s="67"/>
      <c r="O449" s="67"/>
      <c r="P449" s="67"/>
      <c r="Q449" s="67"/>
      <c r="R449" s="67"/>
      <c r="S449" s="67"/>
      <c r="T449" s="67"/>
      <c r="U449" s="67"/>
      <c r="V449" s="67"/>
      <c r="W449" s="67"/>
      <c r="X449" s="67"/>
      <c r="Y449" s="67"/>
      <c r="Z449" s="67"/>
      <c r="AA449" s="67"/>
      <c r="AB449" s="67"/>
      <c r="AC449" s="67"/>
      <c r="AD449" s="67"/>
      <c r="AE449" s="67"/>
      <c r="AF449" s="67"/>
      <c r="AG449" s="67"/>
      <c r="AH449" s="67"/>
      <c r="AI449" s="67"/>
      <c r="AJ449" s="67"/>
      <c r="AK449" s="67"/>
    </row>
    <row r="450" spans="1:37" ht="15.75" customHeight="1">
      <c r="A450" s="102"/>
      <c r="B450" s="78"/>
      <c r="C450" s="78"/>
      <c r="D450" s="59"/>
      <c r="E450" s="59"/>
      <c r="F450" s="67"/>
      <c r="G450" s="111"/>
      <c r="H450" s="67"/>
      <c r="I450" s="67"/>
      <c r="J450" s="67"/>
      <c r="K450" s="67"/>
      <c r="L450" s="67"/>
      <c r="M450" s="67"/>
      <c r="N450" s="67"/>
      <c r="O450" s="67"/>
      <c r="P450" s="67"/>
      <c r="Q450" s="67"/>
      <c r="R450" s="67"/>
      <c r="S450" s="67"/>
      <c r="T450" s="67"/>
      <c r="U450" s="67"/>
      <c r="V450" s="67"/>
      <c r="W450" s="67"/>
      <c r="X450" s="67"/>
      <c r="Y450" s="67"/>
      <c r="Z450" s="67"/>
      <c r="AA450" s="67"/>
      <c r="AB450" s="67"/>
      <c r="AC450" s="67"/>
      <c r="AD450" s="67"/>
      <c r="AE450" s="67"/>
      <c r="AF450" s="67"/>
      <c r="AG450" s="67"/>
      <c r="AH450" s="67"/>
      <c r="AI450" s="67"/>
      <c r="AJ450" s="67"/>
      <c r="AK450" s="67"/>
    </row>
    <row r="451" spans="1:37" ht="15.75" customHeight="1">
      <c r="A451" s="102"/>
      <c r="B451" s="78"/>
      <c r="C451" s="78"/>
      <c r="D451" s="59"/>
      <c r="E451" s="59"/>
      <c r="F451" s="67"/>
      <c r="G451" s="111"/>
      <c r="H451" s="67"/>
      <c r="I451" s="67"/>
      <c r="J451" s="67"/>
      <c r="K451" s="67"/>
      <c r="L451" s="67"/>
      <c r="M451" s="67"/>
      <c r="N451" s="67"/>
      <c r="O451" s="67"/>
      <c r="P451" s="67"/>
      <c r="Q451" s="67"/>
      <c r="R451" s="67"/>
      <c r="S451" s="67"/>
      <c r="T451" s="67"/>
      <c r="U451" s="67"/>
      <c r="V451" s="67"/>
      <c r="W451" s="67"/>
      <c r="X451" s="67"/>
      <c r="Y451" s="67"/>
      <c r="Z451" s="67"/>
      <c r="AA451" s="67"/>
      <c r="AB451" s="67"/>
      <c r="AC451" s="67"/>
      <c r="AD451" s="67"/>
      <c r="AE451" s="67"/>
      <c r="AF451" s="67"/>
      <c r="AG451" s="67"/>
      <c r="AH451" s="67"/>
      <c r="AI451" s="67"/>
      <c r="AJ451" s="67"/>
      <c r="AK451" s="67"/>
    </row>
    <row r="452" spans="1:37" ht="15.75" customHeight="1">
      <c r="A452" s="102"/>
      <c r="B452" s="78"/>
      <c r="C452" s="78"/>
      <c r="D452" s="59"/>
      <c r="E452" s="59"/>
      <c r="F452" s="67"/>
      <c r="G452" s="111"/>
      <c r="H452" s="67"/>
      <c r="I452" s="67"/>
      <c r="J452" s="67"/>
      <c r="K452" s="67"/>
      <c r="L452" s="67"/>
      <c r="M452" s="67"/>
      <c r="N452" s="67"/>
      <c r="O452" s="67"/>
      <c r="P452" s="67"/>
      <c r="Q452" s="67"/>
      <c r="R452" s="67"/>
      <c r="S452" s="67"/>
      <c r="T452" s="67"/>
      <c r="U452" s="67"/>
      <c r="V452" s="67"/>
      <c r="W452" s="67"/>
      <c r="X452" s="67"/>
      <c r="Y452" s="67"/>
      <c r="Z452" s="67"/>
      <c r="AA452" s="67"/>
      <c r="AB452" s="67"/>
      <c r="AC452" s="67"/>
      <c r="AD452" s="67"/>
      <c r="AE452" s="67"/>
      <c r="AF452" s="67"/>
      <c r="AG452" s="67"/>
      <c r="AH452" s="67"/>
      <c r="AI452" s="67"/>
      <c r="AJ452" s="67"/>
      <c r="AK452" s="67"/>
    </row>
    <row r="453" spans="1:37" ht="15.75" customHeight="1">
      <c r="A453" s="102"/>
      <c r="B453" s="78"/>
      <c r="C453" s="78"/>
      <c r="D453" s="59"/>
      <c r="E453" s="59"/>
      <c r="F453" s="67"/>
      <c r="G453" s="111"/>
      <c r="H453" s="67"/>
      <c r="I453" s="67"/>
      <c r="J453" s="67"/>
      <c r="K453" s="67"/>
      <c r="L453" s="67"/>
      <c r="M453" s="67"/>
      <c r="N453" s="67"/>
      <c r="O453" s="67"/>
      <c r="P453" s="67"/>
      <c r="Q453" s="67"/>
      <c r="R453" s="67"/>
      <c r="S453" s="67"/>
      <c r="T453" s="67"/>
      <c r="U453" s="67"/>
      <c r="V453" s="67"/>
      <c r="W453" s="67"/>
      <c r="X453" s="67"/>
      <c r="Y453" s="67"/>
      <c r="Z453" s="67"/>
      <c r="AA453" s="67"/>
      <c r="AB453" s="67"/>
      <c r="AC453" s="67"/>
      <c r="AD453" s="67"/>
      <c r="AE453" s="67"/>
      <c r="AF453" s="67"/>
      <c r="AG453" s="67"/>
      <c r="AH453" s="67"/>
      <c r="AI453" s="67"/>
      <c r="AJ453" s="67"/>
      <c r="AK453" s="67"/>
    </row>
    <row r="454" spans="1:37" ht="15.75" customHeight="1">
      <c r="A454" s="102"/>
      <c r="B454" s="78"/>
      <c r="C454" s="78"/>
      <c r="D454" s="59"/>
      <c r="E454" s="59"/>
      <c r="F454" s="67"/>
      <c r="G454" s="111"/>
      <c r="H454" s="67"/>
      <c r="I454" s="67"/>
      <c r="J454" s="67"/>
      <c r="K454" s="67"/>
      <c r="L454" s="67"/>
      <c r="M454" s="67"/>
      <c r="N454" s="67"/>
      <c r="O454" s="67"/>
      <c r="P454" s="67"/>
      <c r="Q454" s="67"/>
      <c r="R454" s="67"/>
      <c r="S454" s="67"/>
      <c r="T454" s="67"/>
      <c r="U454" s="67"/>
      <c r="V454" s="67"/>
      <c r="W454" s="67"/>
      <c r="X454" s="67"/>
      <c r="Y454" s="67"/>
      <c r="Z454" s="67"/>
      <c r="AA454" s="67"/>
      <c r="AB454" s="67"/>
      <c r="AC454" s="67"/>
      <c r="AD454" s="67"/>
      <c r="AE454" s="67"/>
      <c r="AF454" s="67"/>
      <c r="AG454" s="67"/>
      <c r="AH454" s="67"/>
      <c r="AI454" s="67"/>
      <c r="AJ454" s="67"/>
      <c r="AK454" s="67"/>
    </row>
    <row r="455" spans="1:37" ht="15.75" customHeight="1">
      <c r="A455" s="102"/>
      <c r="B455" s="78"/>
      <c r="C455" s="78"/>
      <c r="D455" s="59"/>
      <c r="E455" s="59"/>
      <c r="F455" s="67"/>
      <c r="G455" s="111"/>
      <c r="H455" s="67"/>
      <c r="I455" s="67"/>
      <c r="J455" s="67"/>
      <c r="K455" s="67"/>
      <c r="L455" s="67"/>
      <c r="M455" s="67"/>
      <c r="N455" s="67"/>
      <c r="O455" s="67"/>
      <c r="P455" s="67"/>
      <c r="Q455" s="67"/>
      <c r="R455" s="67"/>
      <c r="S455" s="67"/>
      <c r="T455" s="67"/>
      <c r="U455" s="67"/>
      <c r="V455" s="67"/>
      <c r="W455" s="67"/>
      <c r="X455" s="67"/>
      <c r="Y455" s="67"/>
      <c r="Z455" s="67"/>
      <c r="AA455" s="67"/>
      <c r="AB455" s="67"/>
      <c r="AC455" s="67"/>
      <c r="AD455" s="67"/>
      <c r="AE455" s="67"/>
      <c r="AF455" s="67"/>
      <c r="AG455" s="67"/>
      <c r="AH455" s="67"/>
      <c r="AI455" s="67"/>
      <c r="AJ455" s="67"/>
      <c r="AK455" s="67"/>
    </row>
    <row r="456" spans="1:37" ht="15.75" customHeight="1">
      <c r="A456" s="102"/>
      <c r="B456" s="78"/>
      <c r="C456" s="78"/>
      <c r="D456" s="59"/>
      <c r="E456" s="59"/>
      <c r="F456" s="67"/>
      <c r="G456" s="111"/>
      <c r="H456" s="67"/>
      <c r="I456" s="67"/>
      <c r="J456" s="67"/>
      <c r="K456" s="67"/>
      <c r="L456" s="67"/>
      <c r="M456" s="67"/>
      <c r="N456" s="67"/>
      <c r="O456" s="67"/>
      <c r="P456" s="67"/>
      <c r="Q456" s="67"/>
      <c r="R456" s="67"/>
      <c r="S456" s="67"/>
      <c r="T456" s="67"/>
      <c r="U456" s="67"/>
      <c r="V456" s="67"/>
      <c r="W456" s="67"/>
      <c r="X456" s="67"/>
      <c r="Y456" s="67"/>
      <c r="Z456" s="67"/>
      <c r="AA456" s="67"/>
      <c r="AB456" s="67"/>
      <c r="AC456" s="67"/>
      <c r="AD456" s="67"/>
      <c r="AE456" s="67"/>
      <c r="AF456" s="67"/>
      <c r="AG456" s="67"/>
      <c r="AH456" s="67"/>
      <c r="AI456" s="67"/>
      <c r="AJ456" s="67"/>
      <c r="AK456" s="67"/>
    </row>
    <row r="457" spans="1:37" ht="15.75" customHeight="1">
      <c r="A457" s="102"/>
      <c r="B457" s="78"/>
      <c r="C457" s="78"/>
      <c r="D457" s="59"/>
      <c r="E457" s="59"/>
      <c r="F457" s="67"/>
      <c r="G457" s="111"/>
      <c r="H457" s="67"/>
      <c r="I457" s="67"/>
      <c r="J457" s="67"/>
      <c r="K457" s="67"/>
      <c r="L457" s="67"/>
      <c r="M457" s="67"/>
      <c r="N457" s="67"/>
      <c r="O457" s="67"/>
      <c r="P457" s="67"/>
      <c r="Q457" s="67"/>
      <c r="R457" s="67"/>
      <c r="S457" s="67"/>
      <c r="T457" s="67"/>
      <c r="U457" s="67"/>
      <c r="V457" s="67"/>
      <c r="W457" s="67"/>
      <c r="X457" s="67"/>
      <c r="Y457" s="67"/>
      <c r="Z457" s="67"/>
      <c r="AA457" s="67"/>
      <c r="AB457" s="67"/>
      <c r="AC457" s="67"/>
      <c r="AD457" s="67"/>
      <c r="AE457" s="67"/>
      <c r="AF457" s="67"/>
      <c r="AG457" s="67"/>
      <c r="AH457" s="67"/>
      <c r="AI457" s="67"/>
      <c r="AJ457" s="67"/>
      <c r="AK457" s="67"/>
    </row>
    <row r="458" spans="1:37" ht="15.75" customHeight="1">
      <c r="A458" s="102"/>
      <c r="B458" s="78"/>
      <c r="C458" s="78"/>
      <c r="D458" s="59"/>
      <c r="E458" s="59"/>
      <c r="F458" s="67"/>
      <c r="G458" s="111"/>
      <c r="H458" s="67"/>
      <c r="I458" s="67"/>
      <c r="J458" s="67"/>
      <c r="K458" s="67"/>
      <c r="L458" s="67"/>
      <c r="M458" s="67"/>
      <c r="N458" s="67"/>
      <c r="O458" s="67"/>
      <c r="P458" s="67"/>
      <c r="Q458" s="67"/>
      <c r="R458" s="67"/>
      <c r="S458" s="67"/>
      <c r="T458" s="67"/>
      <c r="U458" s="67"/>
      <c r="V458" s="67"/>
      <c r="W458" s="67"/>
      <c r="X458" s="67"/>
      <c r="Y458" s="67"/>
      <c r="Z458" s="67"/>
      <c r="AA458" s="67"/>
      <c r="AB458" s="67"/>
      <c r="AC458" s="67"/>
      <c r="AD458" s="67"/>
      <c r="AE458" s="67"/>
      <c r="AF458" s="67"/>
      <c r="AG458" s="67"/>
      <c r="AH458" s="67"/>
      <c r="AI458" s="67"/>
      <c r="AJ458" s="67"/>
      <c r="AK458" s="67"/>
    </row>
    <row r="459" spans="1:37" ht="15.75" customHeight="1">
      <c r="A459" s="102"/>
      <c r="B459" s="78"/>
      <c r="C459" s="78"/>
      <c r="D459" s="59"/>
      <c r="E459" s="59"/>
      <c r="F459" s="67"/>
      <c r="G459" s="111"/>
      <c r="H459" s="67"/>
      <c r="I459" s="67"/>
      <c r="J459" s="67"/>
      <c r="K459" s="67"/>
      <c r="L459" s="67"/>
      <c r="M459" s="67"/>
      <c r="N459" s="67"/>
      <c r="O459" s="67"/>
      <c r="P459" s="67"/>
      <c r="Q459" s="67"/>
      <c r="R459" s="67"/>
      <c r="S459" s="67"/>
      <c r="T459" s="67"/>
      <c r="U459" s="67"/>
      <c r="V459" s="67"/>
      <c r="W459" s="67"/>
      <c r="X459" s="67"/>
      <c r="Y459" s="67"/>
      <c r="Z459" s="67"/>
      <c r="AA459" s="67"/>
      <c r="AB459" s="67"/>
      <c r="AC459" s="67"/>
      <c r="AD459" s="67"/>
      <c r="AE459" s="67"/>
      <c r="AF459" s="67"/>
      <c r="AG459" s="67"/>
      <c r="AH459" s="67"/>
      <c r="AI459" s="67"/>
      <c r="AJ459" s="67"/>
      <c r="AK459" s="67"/>
    </row>
    <row r="460" spans="1:37" ht="15.75" customHeight="1">
      <c r="A460" s="102"/>
      <c r="B460" s="78"/>
      <c r="C460" s="78"/>
      <c r="D460" s="59"/>
      <c r="E460" s="59"/>
      <c r="F460" s="67"/>
      <c r="G460" s="111"/>
      <c r="H460" s="67"/>
      <c r="I460" s="67"/>
      <c r="J460" s="67"/>
      <c r="K460" s="67"/>
      <c r="L460" s="67"/>
      <c r="M460" s="67"/>
      <c r="N460" s="67"/>
      <c r="O460" s="67"/>
      <c r="P460" s="67"/>
      <c r="Q460" s="67"/>
      <c r="R460" s="67"/>
      <c r="S460" s="67"/>
      <c r="T460" s="67"/>
      <c r="U460" s="67"/>
      <c r="V460" s="67"/>
      <c r="W460" s="67"/>
      <c r="X460" s="67"/>
      <c r="Y460" s="67"/>
      <c r="Z460" s="67"/>
      <c r="AA460" s="67"/>
      <c r="AB460" s="67"/>
      <c r="AC460" s="67"/>
      <c r="AD460" s="67"/>
      <c r="AE460" s="67"/>
      <c r="AF460" s="67"/>
      <c r="AG460" s="67"/>
      <c r="AH460" s="67"/>
      <c r="AI460" s="67"/>
      <c r="AJ460" s="67"/>
      <c r="AK460" s="67"/>
    </row>
    <row r="461" spans="1:37" ht="15.75" customHeight="1">
      <c r="A461" s="102"/>
      <c r="B461" s="78"/>
      <c r="C461" s="78"/>
      <c r="D461" s="59"/>
      <c r="E461" s="59"/>
      <c r="F461" s="67"/>
      <c r="G461" s="111"/>
      <c r="H461" s="67"/>
      <c r="I461" s="67"/>
      <c r="J461" s="67"/>
      <c r="K461" s="67"/>
      <c r="L461" s="67"/>
      <c r="M461" s="67"/>
      <c r="N461" s="67"/>
      <c r="O461" s="67"/>
      <c r="P461" s="67"/>
      <c r="Q461" s="67"/>
      <c r="R461" s="67"/>
      <c r="S461" s="67"/>
      <c r="T461" s="67"/>
      <c r="U461" s="67"/>
      <c r="V461" s="67"/>
      <c r="W461" s="67"/>
      <c r="X461" s="67"/>
      <c r="Y461" s="67"/>
      <c r="Z461" s="67"/>
      <c r="AA461" s="67"/>
      <c r="AB461" s="67"/>
      <c r="AC461" s="67"/>
      <c r="AD461" s="67"/>
      <c r="AE461" s="67"/>
      <c r="AF461" s="67"/>
      <c r="AG461" s="67"/>
      <c r="AH461" s="67"/>
      <c r="AI461" s="67"/>
      <c r="AJ461" s="67"/>
      <c r="AK461" s="67"/>
    </row>
    <row r="462" spans="1:37" ht="15.75" customHeight="1">
      <c r="A462" s="102"/>
      <c r="B462" s="78"/>
      <c r="C462" s="78"/>
      <c r="D462" s="59"/>
      <c r="E462" s="59"/>
      <c r="F462" s="67"/>
      <c r="G462" s="111"/>
      <c r="H462" s="67"/>
      <c r="I462" s="67"/>
      <c r="J462" s="67"/>
      <c r="K462" s="67"/>
      <c r="L462" s="67"/>
      <c r="M462" s="67"/>
      <c r="N462" s="67"/>
      <c r="O462" s="67"/>
      <c r="P462" s="67"/>
      <c r="Q462" s="67"/>
      <c r="R462" s="67"/>
      <c r="S462" s="67"/>
      <c r="T462" s="67"/>
      <c r="U462" s="67"/>
      <c r="V462" s="67"/>
      <c r="W462" s="67"/>
      <c r="X462" s="67"/>
      <c r="Y462" s="67"/>
      <c r="Z462" s="67"/>
      <c r="AA462" s="67"/>
      <c r="AB462" s="67"/>
      <c r="AC462" s="67"/>
      <c r="AD462" s="67"/>
      <c r="AE462" s="67"/>
      <c r="AF462" s="67"/>
      <c r="AG462" s="67"/>
      <c r="AH462" s="67"/>
      <c r="AI462" s="67"/>
      <c r="AJ462" s="67"/>
      <c r="AK462" s="67"/>
    </row>
    <row r="463" spans="1:37" ht="15.75" customHeight="1">
      <c r="A463" s="102"/>
      <c r="B463" s="78"/>
      <c r="C463" s="78"/>
      <c r="D463" s="59"/>
      <c r="E463" s="59"/>
      <c r="F463" s="67"/>
      <c r="G463" s="111"/>
      <c r="H463" s="67"/>
      <c r="I463" s="67"/>
      <c r="J463" s="67"/>
      <c r="K463" s="67"/>
      <c r="L463" s="67"/>
      <c r="M463" s="67"/>
      <c r="N463" s="67"/>
      <c r="O463" s="67"/>
      <c r="P463" s="67"/>
      <c r="Q463" s="67"/>
      <c r="R463" s="67"/>
      <c r="S463" s="67"/>
      <c r="T463" s="67"/>
      <c r="U463" s="67"/>
      <c r="V463" s="67"/>
      <c r="W463" s="67"/>
      <c r="X463" s="67"/>
      <c r="Y463" s="67"/>
      <c r="Z463" s="67"/>
      <c r="AA463" s="67"/>
      <c r="AB463" s="67"/>
      <c r="AC463" s="67"/>
      <c r="AD463" s="67"/>
      <c r="AE463" s="67"/>
      <c r="AF463" s="67"/>
      <c r="AG463" s="67"/>
      <c r="AH463" s="67"/>
      <c r="AI463" s="67"/>
      <c r="AJ463" s="67"/>
      <c r="AK463" s="67"/>
    </row>
    <row r="464" spans="1:37" ht="15.75" customHeight="1">
      <c r="A464" s="102"/>
      <c r="B464" s="78"/>
      <c r="C464" s="78"/>
      <c r="D464" s="59"/>
      <c r="E464" s="59"/>
      <c r="F464" s="67"/>
      <c r="G464" s="111"/>
      <c r="H464" s="67"/>
      <c r="I464" s="67"/>
      <c r="J464" s="67"/>
      <c r="K464" s="67"/>
      <c r="L464" s="67"/>
      <c r="M464" s="67"/>
      <c r="N464" s="67"/>
      <c r="O464" s="67"/>
      <c r="P464" s="67"/>
      <c r="Q464" s="67"/>
      <c r="R464" s="67"/>
      <c r="S464" s="67"/>
      <c r="T464" s="67"/>
      <c r="U464" s="67"/>
      <c r="V464" s="67"/>
      <c r="W464" s="67"/>
      <c r="X464" s="67"/>
      <c r="Y464" s="67"/>
      <c r="Z464" s="67"/>
      <c r="AA464" s="67"/>
      <c r="AB464" s="67"/>
      <c r="AC464" s="67"/>
      <c r="AD464" s="67"/>
      <c r="AE464" s="67"/>
      <c r="AF464" s="67"/>
      <c r="AG464" s="67"/>
      <c r="AH464" s="67"/>
      <c r="AI464" s="67"/>
      <c r="AJ464" s="67"/>
      <c r="AK464" s="67"/>
    </row>
    <row r="465" spans="1:37" ht="15.75" customHeight="1">
      <c r="A465" s="102"/>
      <c r="B465" s="78"/>
      <c r="C465" s="78"/>
      <c r="D465" s="59"/>
      <c r="E465" s="59"/>
      <c r="F465" s="67"/>
      <c r="G465" s="111"/>
      <c r="H465" s="67"/>
      <c r="I465" s="67"/>
      <c r="J465" s="67"/>
      <c r="K465" s="67"/>
      <c r="L465" s="67"/>
      <c r="M465" s="67"/>
      <c r="N465" s="67"/>
      <c r="O465" s="67"/>
      <c r="P465" s="67"/>
      <c r="Q465" s="67"/>
      <c r="R465" s="67"/>
      <c r="S465" s="67"/>
      <c r="T465" s="67"/>
      <c r="U465" s="67"/>
      <c r="V465" s="67"/>
      <c r="W465" s="67"/>
      <c r="X465" s="67"/>
      <c r="Y465" s="67"/>
      <c r="Z465" s="67"/>
      <c r="AA465" s="67"/>
      <c r="AB465" s="67"/>
      <c r="AC465" s="67"/>
      <c r="AD465" s="67"/>
      <c r="AE465" s="67"/>
      <c r="AF465" s="67"/>
      <c r="AG465" s="67"/>
      <c r="AH465" s="67"/>
      <c r="AI465" s="67"/>
      <c r="AJ465" s="67"/>
      <c r="AK465" s="67"/>
    </row>
    <row r="466" spans="1:37" ht="15.75" customHeight="1">
      <c r="A466" s="102"/>
      <c r="B466" s="78"/>
      <c r="C466" s="78"/>
      <c r="D466" s="59"/>
      <c r="E466" s="59"/>
      <c r="F466" s="67"/>
      <c r="G466" s="111"/>
      <c r="H466" s="67"/>
      <c r="I466" s="67"/>
      <c r="J466" s="67"/>
      <c r="K466" s="67"/>
      <c r="L466" s="67"/>
      <c r="M466" s="67"/>
      <c r="N466" s="67"/>
      <c r="O466" s="67"/>
      <c r="P466" s="67"/>
      <c r="Q466" s="67"/>
      <c r="R466" s="67"/>
      <c r="S466" s="67"/>
      <c r="T466" s="67"/>
      <c r="U466" s="67"/>
      <c r="V466" s="67"/>
      <c r="W466" s="67"/>
      <c r="X466" s="67"/>
      <c r="Y466" s="67"/>
      <c r="Z466" s="67"/>
      <c r="AA466" s="67"/>
      <c r="AB466" s="67"/>
      <c r="AC466" s="67"/>
      <c r="AD466" s="67"/>
      <c r="AE466" s="67"/>
      <c r="AF466" s="67"/>
      <c r="AG466" s="67"/>
      <c r="AH466" s="67"/>
      <c r="AI466" s="67"/>
      <c r="AJ466" s="67"/>
      <c r="AK466" s="67"/>
    </row>
    <row r="467" spans="1:37" ht="15.75" customHeight="1">
      <c r="A467" s="102"/>
      <c r="B467" s="78"/>
      <c r="C467" s="78"/>
      <c r="D467" s="59"/>
      <c r="E467" s="59"/>
      <c r="F467" s="67"/>
      <c r="G467" s="111"/>
      <c r="H467" s="67"/>
      <c r="I467" s="67"/>
      <c r="J467" s="67"/>
      <c r="K467" s="67"/>
      <c r="L467" s="67"/>
      <c r="M467" s="67"/>
      <c r="N467" s="67"/>
      <c r="O467" s="67"/>
      <c r="P467" s="67"/>
      <c r="Q467" s="67"/>
      <c r="R467" s="67"/>
      <c r="S467" s="67"/>
      <c r="T467" s="67"/>
      <c r="U467" s="67"/>
      <c r="V467" s="67"/>
      <c r="W467" s="67"/>
      <c r="X467" s="67"/>
      <c r="Y467" s="67"/>
      <c r="Z467" s="67"/>
      <c r="AA467" s="67"/>
      <c r="AB467" s="67"/>
      <c r="AC467" s="67"/>
      <c r="AD467" s="67"/>
      <c r="AE467" s="67"/>
      <c r="AF467" s="67"/>
      <c r="AG467" s="67"/>
      <c r="AH467" s="67"/>
      <c r="AI467" s="67"/>
      <c r="AJ467" s="67"/>
      <c r="AK467" s="67"/>
    </row>
    <row r="468" spans="1:37" ht="15.75" customHeight="1">
      <c r="A468" s="102"/>
      <c r="B468" s="78"/>
      <c r="C468" s="78"/>
      <c r="D468" s="59"/>
      <c r="E468" s="59"/>
      <c r="F468" s="67"/>
      <c r="G468" s="111"/>
      <c r="H468" s="67"/>
      <c r="I468" s="67"/>
      <c r="J468" s="67"/>
      <c r="K468" s="67"/>
      <c r="L468" s="67"/>
      <c r="M468" s="67"/>
      <c r="N468" s="67"/>
      <c r="O468" s="67"/>
      <c r="P468" s="67"/>
      <c r="Q468" s="67"/>
      <c r="R468" s="67"/>
      <c r="S468" s="67"/>
      <c r="T468" s="67"/>
      <c r="U468" s="67"/>
      <c r="V468" s="67"/>
      <c r="W468" s="67"/>
      <c r="X468" s="67"/>
      <c r="Y468" s="67"/>
      <c r="Z468" s="67"/>
      <c r="AA468" s="67"/>
      <c r="AB468" s="67"/>
      <c r="AC468" s="67"/>
      <c r="AD468" s="67"/>
      <c r="AE468" s="67"/>
      <c r="AF468" s="67"/>
      <c r="AG468" s="67"/>
      <c r="AH468" s="67"/>
      <c r="AI468" s="67"/>
      <c r="AJ468" s="67"/>
      <c r="AK468" s="67"/>
    </row>
    <row r="469" spans="1:37" ht="15.75" customHeight="1">
      <c r="A469" s="102"/>
      <c r="B469" s="78"/>
      <c r="C469" s="78"/>
      <c r="D469" s="59"/>
      <c r="E469" s="59"/>
      <c r="F469" s="67"/>
      <c r="G469" s="111"/>
      <c r="H469" s="67"/>
      <c r="I469" s="67"/>
      <c r="J469" s="67"/>
      <c r="K469" s="67"/>
      <c r="L469" s="67"/>
      <c r="M469" s="67"/>
      <c r="N469" s="67"/>
      <c r="O469" s="67"/>
      <c r="P469" s="67"/>
      <c r="Q469" s="67"/>
      <c r="R469" s="67"/>
      <c r="S469" s="67"/>
      <c r="T469" s="67"/>
      <c r="U469" s="67"/>
      <c r="V469" s="67"/>
      <c r="W469" s="67"/>
      <c r="X469" s="67"/>
      <c r="Y469" s="67"/>
      <c r="Z469" s="67"/>
      <c r="AA469" s="67"/>
      <c r="AB469" s="67"/>
      <c r="AC469" s="67"/>
      <c r="AD469" s="67"/>
      <c r="AE469" s="67"/>
      <c r="AF469" s="67"/>
      <c r="AG469" s="67"/>
      <c r="AH469" s="67"/>
      <c r="AI469" s="67"/>
      <c r="AJ469" s="67"/>
      <c r="AK469" s="67"/>
    </row>
    <row r="470" spans="1:37" ht="15.75" customHeight="1">
      <c r="A470" s="102"/>
      <c r="B470" s="78"/>
      <c r="C470" s="78"/>
      <c r="D470" s="59"/>
      <c r="E470" s="59"/>
      <c r="F470" s="67"/>
      <c r="G470" s="111"/>
      <c r="H470" s="67"/>
      <c r="I470" s="67"/>
      <c r="J470" s="67"/>
      <c r="K470" s="67"/>
      <c r="L470" s="67"/>
      <c r="M470" s="67"/>
      <c r="N470" s="67"/>
      <c r="O470" s="67"/>
      <c r="P470" s="67"/>
      <c r="Q470" s="67"/>
      <c r="R470" s="67"/>
      <c r="S470" s="67"/>
      <c r="T470" s="67"/>
      <c r="U470" s="67"/>
      <c r="V470" s="67"/>
      <c r="W470" s="67"/>
      <c r="X470" s="67"/>
      <c r="Y470" s="67"/>
      <c r="Z470" s="67"/>
      <c r="AA470" s="67"/>
      <c r="AB470" s="67"/>
      <c r="AC470" s="67"/>
      <c r="AD470" s="67"/>
      <c r="AE470" s="67"/>
      <c r="AF470" s="67"/>
      <c r="AG470" s="67"/>
      <c r="AH470" s="67"/>
      <c r="AI470" s="67"/>
      <c r="AJ470" s="67"/>
      <c r="AK470" s="67"/>
    </row>
    <row r="471" spans="1:37" ht="15.75" customHeight="1">
      <c r="A471" s="102"/>
      <c r="B471" s="78"/>
      <c r="C471" s="78"/>
      <c r="D471" s="59"/>
      <c r="E471" s="59"/>
      <c r="F471" s="67"/>
      <c r="G471" s="111"/>
      <c r="H471" s="67"/>
      <c r="I471" s="67"/>
      <c r="J471" s="67"/>
      <c r="K471" s="67"/>
      <c r="L471" s="67"/>
      <c r="M471" s="67"/>
      <c r="N471" s="67"/>
      <c r="O471" s="67"/>
      <c r="P471" s="67"/>
      <c r="Q471" s="67"/>
      <c r="R471" s="67"/>
      <c r="S471" s="67"/>
      <c r="T471" s="67"/>
      <c r="U471" s="67"/>
      <c r="V471" s="67"/>
      <c r="W471" s="67"/>
      <c r="X471" s="67"/>
      <c r="Y471" s="67"/>
      <c r="Z471" s="67"/>
      <c r="AA471" s="67"/>
      <c r="AB471" s="67"/>
      <c r="AC471" s="67"/>
      <c r="AD471" s="67"/>
      <c r="AE471" s="67"/>
      <c r="AF471" s="67"/>
      <c r="AG471" s="67"/>
      <c r="AH471" s="67"/>
      <c r="AI471" s="67"/>
      <c r="AJ471" s="67"/>
      <c r="AK471" s="67"/>
    </row>
    <row r="472" spans="1:37" ht="15.75" customHeight="1">
      <c r="A472" s="102"/>
      <c r="B472" s="78"/>
      <c r="C472" s="78"/>
      <c r="D472" s="59"/>
      <c r="E472" s="59"/>
      <c r="F472" s="67"/>
      <c r="G472" s="111"/>
      <c r="H472" s="67"/>
      <c r="I472" s="67"/>
      <c r="J472" s="67"/>
      <c r="K472" s="67"/>
      <c r="L472" s="67"/>
      <c r="M472" s="67"/>
      <c r="N472" s="67"/>
      <c r="O472" s="67"/>
      <c r="P472" s="67"/>
      <c r="Q472" s="67"/>
      <c r="R472" s="67"/>
      <c r="S472" s="67"/>
      <c r="T472" s="67"/>
      <c r="U472" s="67"/>
      <c r="V472" s="67"/>
      <c r="W472" s="67"/>
      <c r="X472" s="67"/>
      <c r="Y472" s="67"/>
      <c r="Z472" s="67"/>
      <c r="AA472" s="67"/>
      <c r="AB472" s="67"/>
      <c r="AC472" s="67"/>
      <c r="AD472" s="67"/>
      <c r="AE472" s="67"/>
      <c r="AF472" s="67"/>
      <c r="AG472" s="67"/>
      <c r="AH472" s="67"/>
      <c r="AI472" s="67"/>
      <c r="AJ472" s="67"/>
      <c r="AK472" s="67"/>
    </row>
    <row r="473" spans="1:37" ht="15.75" customHeight="1">
      <c r="A473" s="102"/>
      <c r="B473" s="78"/>
      <c r="C473" s="78"/>
      <c r="D473" s="59"/>
      <c r="E473" s="59"/>
      <c r="F473" s="67"/>
      <c r="G473" s="111"/>
      <c r="H473" s="67"/>
      <c r="I473" s="67"/>
      <c r="J473" s="67"/>
      <c r="K473" s="67"/>
      <c r="L473" s="67"/>
      <c r="M473" s="67"/>
      <c r="N473" s="67"/>
      <c r="O473" s="67"/>
      <c r="P473" s="67"/>
      <c r="Q473" s="67"/>
      <c r="R473" s="67"/>
      <c r="S473" s="67"/>
      <c r="T473" s="67"/>
      <c r="U473" s="67"/>
      <c r="V473" s="67"/>
      <c r="W473" s="67"/>
      <c r="X473" s="67"/>
      <c r="Y473" s="67"/>
      <c r="Z473" s="67"/>
      <c r="AA473" s="67"/>
      <c r="AB473" s="67"/>
      <c r="AC473" s="67"/>
      <c r="AD473" s="67"/>
      <c r="AE473" s="67"/>
      <c r="AF473" s="67"/>
      <c r="AG473" s="67"/>
      <c r="AH473" s="67"/>
      <c r="AI473" s="67"/>
      <c r="AJ473" s="67"/>
      <c r="AK473" s="67"/>
    </row>
    <row r="474" spans="1:37" ht="15.75" customHeight="1">
      <c r="A474" s="102"/>
      <c r="B474" s="78"/>
      <c r="C474" s="78"/>
      <c r="D474" s="59"/>
      <c r="E474" s="59"/>
      <c r="F474" s="67"/>
      <c r="G474" s="111"/>
      <c r="H474" s="67"/>
      <c r="I474" s="67"/>
      <c r="J474" s="67"/>
      <c r="K474" s="67"/>
      <c r="L474" s="67"/>
      <c r="M474" s="67"/>
      <c r="N474" s="67"/>
      <c r="O474" s="67"/>
      <c r="P474" s="67"/>
      <c r="Q474" s="67"/>
      <c r="R474" s="67"/>
      <c r="S474" s="67"/>
      <c r="T474" s="67"/>
      <c r="U474" s="67"/>
      <c r="V474" s="67"/>
      <c r="W474" s="67"/>
      <c r="X474" s="67"/>
      <c r="Y474" s="67"/>
      <c r="Z474" s="67"/>
      <c r="AA474" s="67"/>
      <c r="AB474" s="67"/>
      <c r="AC474" s="67"/>
      <c r="AD474" s="67"/>
      <c r="AE474" s="67"/>
      <c r="AF474" s="67"/>
      <c r="AG474" s="67"/>
      <c r="AH474" s="67"/>
      <c r="AI474" s="67"/>
      <c r="AJ474" s="67"/>
      <c r="AK474" s="67"/>
    </row>
    <row r="475" spans="1:37" ht="15.75" customHeight="1">
      <c r="A475" s="102"/>
      <c r="B475" s="78"/>
      <c r="C475" s="78"/>
      <c r="D475" s="59"/>
      <c r="E475" s="59"/>
      <c r="F475" s="67"/>
      <c r="G475" s="111"/>
      <c r="H475" s="67"/>
      <c r="I475" s="67"/>
      <c r="J475" s="67"/>
      <c r="K475" s="67"/>
      <c r="L475" s="67"/>
      <c r="M475" s="67"/>
      <c r="N475" s="67"/>
      <c r="O475" s="67"/>
      <c r="P475" s="67"/>
      <c r="Q475" s="67"/>
      <c r="R475" s="67"/>
      <c r="S475" s="67"/>
      <c r="T475" s="67"/>
      <c r="U475" s="67"/>
      <c r="V475" s="67"/>
      <c r="W475" s="67"/>
      <c r="X475" s="67"/>
      <c r="Y475" s="67"/>
      <c r="Z475" s="67"/>
      <c r="AA475" s="67"/>
      <c r="AB475" s="67"/>
      <c r="AC475" s="67"/>
      <c r="AD475" s="67"/>
      <c r="AE475" s="67"/>
      <c r="AF475" s="67"/>
      <c r="AG475" s="67"/>
      <c r="AH475" s="67"/>
      <c r="AI475" s="67"/>
      <c r="AJ475" s="67"/>
      <c r="AK475" s="67"/>
    </row>
    <row r="476" spans="1:37" ht="15.75" customHeight="1">
      <c r="A476" s="102"/>
      <c r="B476" s="78"/>
      <c r="C476" s="78"/>
      <c r="D476" s="59"/>
      <c r="E476" s="59"/>
      <c r="F476" s="67"/>
      <c r="G476" s="111"/>
      <c r="H476" s="67"/>
      <c r="I476" s="67"/>
      <c r="J476" s="67"/>
      <c r="K476" s="67"/>
      <c r="L476" s="67"/>
      <c r="M476" s="67"/>
      <c r="N476" s="67"/>
      <c r="O476" s="67"/>
      <c r="P476" s="67"/>
      <c r="Q476" s="67"/>
      <c r="R476" s="67"/>
      <c r="S476" s="67"/>
      <c r="T476" s="67"/>
      <c r="U476" s="67"/>
      <c r="V476" s="67"/>
      <c r="W476" s="67"/>
      <c r="X476" s="67"/>
      <c r="Y476" s="67"/>
      <c r="Z476" s="67"/>
      <c r="AA476" s="67"/>
      <c r="AB476" s="67"/>
      <c r="AC476" s="67"/>
      <c r="AD476" s="67"/>
      <c r="AE476" s="67"/>
      <c r="AF476" s="67"/>
      <c r="AG476" s="67"/>
      <c r="AH476" s="67"/>
      <c r="AI476" s="67"/>
      <c r="AJ476" s="67"/>
      <c r="AK476" s="67"/>
    </row>
    <row r="477" spans="1:37" ht="15.75" customHeight="1">
      <c r="A477" s="102"/>
      <c r="B477" s="78"/>
      <c r="C477" s="78"/>
      <c r="D477" s="59"/>
      <c r="E477" s="59"/>
      <c r="F477" s="67"/>
      <c r="G477" s="111"/>
      <c r="H477" s="67"/>
      <c r="I477" s="67"/>
      <c r="J477" s="67"/>
      <c r="K477" s="67"/>
      <c r="L477" s="67"/>
      <c r="M477" s="67"/>
      <c r="N477" s="67"/>
      <c r="O477" s="67"/>
      <c r="P477" s="67"/>
      <c r="Q477" s="67"/>
      <c r="R477" s="67"/>
      <c r="S477" s="67"/>
      <c r="T477" s="67"/>
      <c r="U477" s="67"/>
      <c r="V477" s="67"/>
      <c r="W477" s="67"/>
      <c r="X477" s="67"/>
      <c r="Y477" s="67"/>
      <c r="Z477" s="67"/>
      <c r="AA477" s="67"/>
      <c r="AB477" s="67"/>
      <c r="AC477" s="67"/>
      <c r="AD477" s="67"/>
      <c r="AE477" s="67"/>
      <c r="AF477" s="67"/>
      <c r="AG477" s="67"/>
      <c r="AH477" s="67"/>
      <c r="AI477" s="67"/>
      <c r="AJ477" s="67"/>
      <c r="AK477" s="67"/>
    </row>
    <row r="478" spans="1:37" ht="15.75" customHeight="1">
      <c r="A478" s="102"/>
      <c r="B478" s="78"/>
      <c r="C478" s="78"/>
      <c r="D478" s="59"/>
      <c r="E478" s="59"/>
      <c r="F478" s="67"/>
      <c r="G478" s="111"/>
      <c r="H478" s="67"/>
      <c r="I478" s="67"/>
      <c r="J478" s="67"/>
      <c r="K478" s="67"/>
      <c r="L478" s="67"/>
      <c r="M478" s="67"/>
      <c r="N478" s="67"/>
      <c r="O478" s="67"/>
      <c r="P478" s="67"/>
      <c r="Q478" s="67"/>
      <c r="R478" s="67"/>
      <c r="S478" s="67"/>
      <c r="T478" s="67"/>
      <c r="U478" s="67"/>
      <c r="V478" s="67"/>
      <c r="W478" s="67"/>
      <c r="X478" s="67"/>
      <c r="Y478" s="67"/>
      <c r="Z478" s="67"/>
      <c r="AA478" s="67"/>
      <c r="AB478" s="67"/>
      <c r="AC478" s="67"/>
      <c r="AD478" s="67"/>
      <c r="AE478" s="67"/>
      <c r="AF478" s="67"/>
      <c r="AG478" s="67"/>
      <c r="AH478" s="67"/>
      <c r="AI478" s="67"/>
      <c r="AJ478" s="67"/>
      <c r="AK478" s="67"/>
    </row>
    <row r="479" spans="1:37" ht="15.75" customHeight="1">
      <c r="A479" s="102"/>
      <c r="B479" s="78"/>
      <c r="C479" s="78"/>
      <c r="D479" s="59"/>
      <c r="E479" s="59"/>
      <c r="F479" s="67"/>
      <c r="G479" s="111"/>
      <c r="H479" s="67"/>
      <c r="I479" s="67"/>
      <c r="J479" s="67"/>
      <c r="K479" s="67"/>
      <c r="L479" s="67"/>
      <c r="M479" s="67"/>
      <c r="N479" s="67"/>
      <c r="O479" s="67"/>
      <c r="P479" s="67"/>
      <c r="Q479" s="67"/>
      <c r="R479" s="67"/>
      <c r="S479" s="67"/>
      <c r="T479" s="67"/>
      <c r="U479" s="67"/>
      <c r="V479" s="67"/>
      <c r="W479" s="67"/>
      <c r="X479" s="67"/>
      <c r="Y479" s="67"/>
      <c r="Z479" s="67"/>
      <c r="AA479" s="67"/>
      <c r="AB479" s="67"/>
      <c r="AC479" s="67"/>
      <c r="AD479" s="67"/>
      <c r="AE479" s="67"/>
      <c r="AF479" s="67"/>
      <c r="AG479" s="67"/>
      <c r="AH479" s="67"/>
      <c r="AI479" s="67"/>
      <c r="AJ479" s="67"/>
      <c r="AK479" s="67"/>
    </row>
    <row r="480" spans="1:37" ht="15.75" customHeight="1">
      <c r="A480" s="102"/>
      <c r="B480" s="78"/>
      <c r="C480" s="78"/>
      <c r="D480" s="59"/>
      <c r="E480" s="59"/>
      <c r="F480" s="67"/>
      <c r="G480" s="111"/>
      <c r="H480" s="67"/>
      <c r="I480" s="67"/>
      <c r="J480" s="67"/>
      <c r="K480" s="67"/>
      <c r="L480" s="67"/>
      <c r="M480" s="67"/>
      <c r="N480" s="67"/>
      <c r="O480" s="67"/>
      <c r="P480" s="67"/>
      <c r="Q480" s="67"/>
      <c r="R480" s="67"/>
      <c r="S480" s="67"/>
      <c r="T480" s="67"/>
      <c r="U480" s="67"/>
      <c r="V480" s="67"/>
      <c r="W480" s="67"/>
      <c r="X480" s="67"/>
      <c r="Y480" s="67"/>
      <c r="Z480" s="67"/>
      <c r="AA480" s="67"/>
      <c r="AB480" s="67"/>
      <c r="AC480" s="67"/>
      <c r="AD480" s="67"/>
      <c r="AE480" s="67"/>
      <c r="AF480" s="67"/>
      <c r="AG480" s="67"/>
      <c r="AH480" s="67"/>
      <c r="AI480" s="67"/>
      <c r="AJ480" s="67"/>
      <c r="AK480" s="67"/>
    </row>
    <row r="481" spans="1:37" ht="15.75" customHeight="1">
      <c r="A481" s="102"/>
      <c r="B481" s="78"/>
      <c r="C481" s="78"/>
      <c r="D481" s="59"/>
      <c r="E481" s="59"/>
      <c r="F481" s="67"/>
      <c r="G481" s="111"/>
      <c r="H481" s="67"/>
      <c r="I481" s="67"/>
      <c r="J481" s="67"/>
      <c r="K481" s="67"/>
      <c r="L481" s="67"/>
      <c r="M481" s="67"/>
      <c r="N481" s="67"/>
      <c r="O481" s="67"/>
      <c r="P481" s="67"/>
      <c r="Q481" s="67"/>
      <c r="R481" s="67"/>
      <c r="S481" s="67"/>
      <c r="T481" s="67"/>
      <c r="U481" s="67"/>
      <c r="V481" s="67"/>
      <c r="W481" s="67"/>
      <c r="X481" s="67"/>
      <c r="Y481" s="67"/>
      <c r="Z481" s="67"/>
      <c r="AA481" s="67"/>
      <c r="AB481" s="67"/>
      <c r="AC481" s="67"/>
      <c r="AD481" s="67"/>
      <c r="AE481" s="67"/>
      <c r="AF481" s="67"/>
      <c r="AG481" s="67"/>
      <c r="AH481" s="67"/>
      <c r="AI481" s="67"/>
      <c r="AJ481" s="67"/>
      <c r="AK481" s="67"/>
    </row>
    <row r="482" spans="1:37" ht="15.75" customHeight="1">
      <c r="A482" s="102"/>
      <c r="B482" s="78"/>
      <c r="C482" s="78"/>
      <c r="D482" s="59"/>
      <c r="E482" s="59"/>
      <c r="F482" s="67"/>
      <c r="G482" s="111"/>
      <c r="H482" s="67"/>
      <c r="I482" s="67"/>
      <c r="J482" s="67"/>
      <c r="K482" s="67"/>
      <c r="L482" s="67"/>
      <c r="M482" s="67"/>
      <c r="N482" s="67"/>
      <c r="O482" s="67"/>
      <c r="P482" s="67"/>
      <c r="Q482" s="67"/>
      <c r="R482" s="67"/>
      <c r="S482" s="67"/>
      <c r="T482" s="67"/>
      <c r="U482" s="67"/>
      <c r="V482" s="67"/>
      <c r="W482" s="67"/>
      <c r="X482" s="67"/>
      <c r="Y482" s="67"/>
      <c r="Z482" s="67"/>
      <c r="AA482" s="67"/>
      <c r="AB482" s="67"/>
      <c r="AC482" s="67"/>
      <c r="AD482" s="67"/>
      <c r="AE482" s="67"/>
      <c r="AF482" s="67"/>
      <c r="AG482" s="67"/>
      <c r="AH482" s="67"/>
      <c r="AI482" s="67"/>
      <c r="AJ482" s="67"/>
      <c r="AK482" s="67"/>
    </row>
    <row r="483" spans="1:37" ht="15.75" customHeight="1">
      <c r="A483" s="102"/>
      <c r="B483" s="78"/>
      <c r="C483" s="78"/>
      <c r="D483" s="59"/>
      <c r="E483" s="59"/>
      <c r="F483" s="67"/>
      <c r="G483" s="111"/>
      <c r="H483" s="67"/>
      <c r="I483" s="67"/>
      <c r="J483" s="67"/>
      <c r="K483" s="67"/>
      <c r="L483" s="67"/>
      <c r="M483" s="67"/>
      <c r="N483" s="67"/>
      <c r="O483" s="67"/>
      <c r="P483" s="67"/>
      <c r="Q483" s="67"/>
      <c r="R483" s="67"/>
      <c r="S483" s="67"/>
      <c r="T483" s="67"/>
      <c r="U483" s="67"/>
      <c r="V483" s="67"/>
      <c r="W483" s="67"/>
      <c r="X483" s="67"/>
      <c r="Y483" s="67"/>
      <c r="Z483" s="67"/>
      <c r="AA483" s="67"/>
      <c r="AB483" s="67"/>
      <c r="AC483" s="67"/>
      <c r="AD483" s="67"/>
      <c r="AE483" s="67"/>
      <c r="AF483" s="67"/>
      <c r="AG483" s="67"/>
      <c r="AH483" s="67"/>
      <c r="AI483" s="67"/>
      <c r="AJ483" s="67"/>
      <c r="AK483" s="67"/>
    </row>
    <row r="484" spans="1:37" ht="15.75" customHeight="1">
      <c r="A484" s="102"/>
      <c r="B484" s="78"/>
      <c r="C484" s="78"/>
      <c r="D484" s="59"/>
      <c r="E484" s="59"/>
      <c r="F484" s="67"/>
      <c r="G484" s="111"/>
      <c r="H484" s="67"/>
      <c r="I484" s="67"/>
      <c r="J484" s="67"/>
      <c r="K484" s="67"/>
      <c r="L484" s="67"/>
      <c r="M484" s="67"/>
      <c r="N484" s="67"/>
      <c r="O484" s="67"/>
      <c r="P484" s="67"/>
      <c r="Q484" s="67"/>
      <c r="R484" s="67"/>
      <c r="S484" s="67"/>
      <c r="T484" s="67"/>
      <c r="U484" s="67"/>
      <c r="V484" s="67"/>
      <c r="W484" s="67"/>
      <c r="X484" s="67"/>
      <c r="Y484" s="67"/>
      <c r="Z484" s="67"/>
      <c r="AA484" s="67"/>
      <c r="AB484" s="67"/>
      <c r="AC484" s="67"/>
      <c r="AD484" s="67"/>
      <c r="AE484" s="67"/>
      <c r="AF484" s="67"/>
      <c r="AG484" s="67"/>
      <c r="AH484" s="67"/>
      <c r="AI484" s="67"/>
      <c r="AJ484" s="67"/>
      <c r="AK484" s="67"/>
    </row>
    <row r="485" spans="1:37" ht="15.75" customHeight="1">
      <c r="A485" s="102"/>
      <c r="B485" s="78"/>
      <c r="C485" s="78"/>
      <c r="D485" s="59"/>
      <c r="E485" s="59"/>
      <c r="F485" s="67"/>
      <c r="G485" s="111"/>
      <c r="H485" s="67"/>
      <c r="I485" s="67"/>
      <c r="J485" s="67"/>
      <c r="K485" s="67"/>
      <c r="L485" s="67"/>
      <c r="M485" s="67"/>
      <c r="N485" s="67"/>
      <c r="O485" s="67"/>
      <c r="P485" s="67"/>
      <c r="Q485" s="67"/>
      <c r="R485" s="67"/>
      <c r="S485" s="67"/>
      <c r="T485" s="67"/>
      <c r="U485" s="67"/>
      <c r="V485" s="67"/>
      <c r="W485" s="67"/>
      <c r="X485" s="67"/>
      <c r="Y485" s="67"/>
      <c r="Z485" s="67"/>
      <c r="AA485" s="67"/>
      <c r="AB485" s="67"/>
      <c r="AC485" s="67"/>
      <c r="AD485" s="67"/>
      <c r="AE485" s="67"/>
      <c r="AF485" s="67"/>
      <c r="AG485" s="67"/>
      <c r="AH485" s="67"/>
      <c r="AI485" s="67"/>
      <c r="AJ485" s="67"/>
      <c r="AK485" s="67"/>
    </row>
    <row r="486" spans="1:37" ht="15.75" customHeight="1">
      <c r="A486" s="102"/>
      <c r="B486" s="78"/>
      <c r="C486" s="78"/>
      <c r="D486" s="59"/>
      <c r="E486" s="59"/>
      <c r="F486" s="67"/>
      <c r="G486" s="111"/>
      <c r="H486" s="67"/>
      <c r="I486" s="67"/>
      <c r="J486" s="67"/>
      <c r="K486" s="67"/>
      <c r="L486" s="67"/>
      <c r="M486" s="67"/>
      <c r="N486" s="67"/>
      <c r="O486" s="67"/>
      <c r="P486" s="67"/>
      <c r="Q486" s="67"/>
      <c r="R486" s="67"/>
      <c r="S486" s="67"/>
      <c r="T486" s="67"/>
      <c r="U486" s="67"/>
      <c r="V486" s="67"/>
      <c r="W486" s="67"/>
      <c r="X486" s="67"/>
      <c r="Y486" s="67"/>
      <c r="Z486" s="67"/>
      <c r="AA486" s="67"/>
      <c r="AB486" s="67"/>
      <c r="AC486" s="67"/>
      <c r="AD486" s="67"/>
      <c r="AE486" s="67"/>
      <c r="AF486" s="67"/>
      <c r="AG486" s="67"/>
      <c r="AH486" s="67"/>
      <c r="AI486" s="67"/>
      <c r="AJ486" s="67"/>
      <c r="AK486" s="67"/>
    </row>
    <row r="487" spans="1:37" ht="15.75" customHeight="1">
      <c r="A487" s="102"/>
      <c r="B487" s="78"/>
      <c r="C487" s="78"/>
      <c r="D487" s="59"/>
      <c r="E487" s="59"/>
      <c r="F487" s="67"/>
      <c r="G487" s="111"/>
      <c r="H487" s="67"/>
      <c r="I487" s="67"/>
      <c r="J487" s="67"/>
      <c r="K487" s="67"/>
      <c r="L487" s="67"/>
      <c r="M487" s="67"/>
      <c r="N487" s="67"/>
      <c r="O487" s="67"/>
      <c r="P487" s="67"/>
      <c r="Q487" s="67"/>
      <c r="R487" s="67"/>
      <c r="S487" s="67"/>
      <c r="T487" s="67"/>
      <c r="U487" s="67"/>
      <c r="V487" s="67"/>
      <c r="W487" s="67"/>
      <c r="X487" s="67"/>
      <c r="Y487" s="67"/>
      <c r="Z487" s="67"/>
      <c r="AA487" s="67"/>
      <c r="AB487" s="67"/>
      <c r="AC487" s="67"/>
      <c r="AD487" s="67"/>
      <c r="AE487" s="67"/>
      <c r="AF487" s="67"/>
      <c r="AG487" s="67"/>
      <c r="AH487" s="67"/>
      <c r="AI487" s="67"/>
      <c r="AJ487" s="67"/>
      <c r="AK487" s="67"/>
    </row>
    <row r="488" spans="1:37" ht="15.75" customHeight="1">
      <c r="A488" s="102"/>
      <c r="B488" s="78"/>
      <c r="C488" s="78"/>
      <c r="D488" s="59"/>
      <c r="E488" s="59"/>
      <c r="F488" s="67"/>
      <c r="G488" s="111"/>
      <c r="H488" s="67"/>
      <c r="I488" s="67"/>
      <c r="J488" s="67"/>
      <c r="K488" s="67"/>
      <c r="L488" s="67"/>
      <c r="M488" s="67"/>
      <c r="N488" s="67"/>
      <c r="O488" s="67"/>
      <c r="P488" s="67"/>
      <c r="Q488" s="67"/>
      <c r="R488" s="67"/>
      <c r="S488" s="67"/>
      <c r="T488" s="67"/>
      <c r="U488" s="67"/>
      <c r="V488" s="67"/>
      <c r="W488" s="67"/>
      <c r="X488" s="67"/>
      <c r="Y488" s="67"/>
      <c r="Z488" s="67"/>
      <c r="AA488" s="67"/>
      <c r="AB488" s="67"/>
      <c r="AC488" s="67"/>
      <c r="AD488" s="67"/>
      <c r="AE488" s="67"/>
      <c r="AF488" s="67"/>
      <c r="AG488" s="67"/>
      <c r="AH488" s="67"/>
      <c r="AI488" s="67"/>
      <c r="AJ488" s="67"/>
      <c r="AK488" s="67"/>
    </row>
    <row r="489" spans="1:37" ht="15.75" customHeight="1">
      <c r="A489" s="102"/>
      <c r="B489" s="78"/>
      <c r="C489" s="78"/>
      <c r="D489" s="59"/>
      <c r="E489" s="59"/>
      <c r="F489" s="67"/>
      <c r="G489" s="111"/>
      <c r="H489" s="67"/>
      <c r="I489" s="67"/>
      <c r="J489" s="67"/>
      <c r="K489" s="67"/>
      <c r="L489" s="67"/>
      <c r="M489" s="67"/>
      <c r="N489" s="67"/>
      <c r="O489" s="67"/>
      <c r="P489" s="67"/>
      <c r="Q489" s="67"/>
      <c r="R489" s="67"/>
      <c r="S489" s="67"/>
      <c r="T489" s="67"/>
      <c r="U489" s="67"/>
      <c r="V489" s="67"/>
      <c r="W489" s="67"/>
      <c r="X489" s="67"/>
      <c r="Y489" s="67"/>
      <c r="Z489" s="67"/>
      <c r="AA489" s="67"/>
      <c r="AB489" s="67"/>
      <c r="AC489" s="67"/>
      <c r="AD489" s="67"/>
      <c r="AE489" s="67"/>
      <c r="AF489" s="67"/>
      <c r="AG489" s="67"/>
      <c r="AH489" s="67"/>
      <c r="AI489" s="67"/>
      <c r="AJ489" s="67"/>
      <c r="AK489" s="67"/>
    </row>
    <row r="490" spans="1:37" ht="15.75" customHeight="1">
      <c r="A490" s="102"/>
      <c r="B490" s="78"/>
      <c r="C490" s="78"/>
      <c r="D490" s="59"/>
      <c r="E490" s="59"/>
      <c r="F490" s="67"/>
      <c r="G490" s="111"/>
      <c r="H490" s="67"/>
      <c r="I490" s="67"/>
      <c r="J490" s="67"/>
      <c r="K490" s="67"/>
      <c r="L490" s="67"/>
      <c r="M490" s="67"/>
      <c r="N490" s="67"/>
      <c r="O490" s="67"/>
      <c r="P490" s="67"/>
      <c r="Q490" s="67"/>
      <c r="R490" s="67"/>
      <c r="S490" s="67"/>
      <c r="T490" s="67"/>
      <c r="U490" s="67"/>
      <c r="V490" s="67"/>
      <c r="W490" s="67"/>
      <c r="X490" s="67"/>
      <c r="Y490" s="67"/>
      <c r="Z490" s="67"/>
      <c r="AA490" s="67"/>
      <c r="AB490" s="67"/>
      <c r="AC490" s="67"/>
      <c r="AD490" s="67"/>
      <c r="AE490" s="67"/>
      <c r="AF490" s="67"/>
      <c r="AG490" s="67"/>
      <c r="AH490" s="67"/>
      <c r="AI490" s="67"/>
      <c r="AJ490" s="67"/>
      <c r="AK490" s="67"/>
    </row>
    <row r="491" spans="1:37" ht="15.75" customHeight="1">
      <c r="A491" s="102"/>
      <c r="B491" s="78"/>
      <c r="C491" s="78"/>
      <c r="D491" s="59"/>
      <c r="E491" s="59"/>
      <c r="F491" s="67"/>
      <c r="G491" s="111"/>
      <c r="H491" s="67"/>
      <c r="I491" s="67"/>
      <c r="J491" s="67"/>
      <c r="K491" s="67"/>
      <c r="L491" s="67"/>
      <c r="M491" s="67"/>
      <c r="N491" s="67"/>
      <c r="O491" s="67"/>
      <c r="P491" s="67"/>
      <c r="Q491" s="67"/>
      <c r="R491" s="67"/>
      <c r="S491" s="67"/>
      <c r="T491" s="67"/>
      <c r="U491" s="67"/>
      <c r="V491" s="67"/>
      <c r="W491" s="67"/>
      <c r="X491" s="67"/>
      <c r="Y491" s="67"/>
      <c r="Z491" s="67"/>
      <c r="AA491" s="67"/>
      <c r="AB491" s="67"/>
      <c r="AC491" s="67"/>
      <c r="AD491" s="67"/>
      <c r="AE491" s="67"/>
      <c r="AF491" s="67"/>
      <c r="AG491" s="67"/>
      <c r="AH491" s="67"/>
      <c r="AI491" s="67"/>
      <c r="AJ491" s="67"/>
      <c r="AK491" s="67"/>
    </row>
    <row r="492" spans="1:37" ht="15.75" customHeight="1">
      <c r="A492" s="102"/>
      <c r="B492" s="78"/>
      <c r="C492" s="78"/>
      <c r="D492" s="59"/>
      <c r="E492" s="59"/>
      <c r="F492" s="67"/>
      <c r="G492" s="111"/>
      <c r="H492" s="67"/>
      <c r="I492" s="67"/>
      <c r="J492" s="67"/>
      <c r="K492" s="67"/>
      <c r="L492" s="67"/>
      <c r="M492" s="67"/>
      <c r="N492" s="67"/>
      <c r="O492" s="67"/>
      <c r="P492" s="67"/>
      <c r="Q492" s="67"/>
      <c r="R492" s="67"/>
      <c r="S492" s="67"/>
      <c r="T492" s="67"/>
      <c r="U492" s="67"/>
      <c r="V492" s="67"/>
      <c r="W492" s="67"/>
      <c r="X492" s="67"/>
      <c r="Y492" s="67"/>
      <c r="Z492" s="67"/>
      <c r="AA492" s="67"/>
      <c r="AB492" s="67"/>
      <c r="AC492" s="67"/>
      <c r="AD492" s="67"/>
      <c r="AE492" s="67"/>
      <c r="AF492" s="67"/>
      <c r="AG492" s="67"/>
      <c r="AH492" s="67"/>
      <c r="AI492" s="67"/>
      <c r="AJ492" s="67"/>
      <c r="AK492" s="67"/>
    </row>
    <row r="493" spans="1:37" ht="15.75" customHeight="1">
      <c r="A493" s="102"/>
      <c r="B493" s="78"/>
      <c r="C493" s="78"/>
      <c r="D493" s="59"/>
      <c r="E493" s="59"/>
      <c r="F493" s="67"/>
      <c r="G493" s="111"/>
      <c r="H493" s="67"/>
      <c r="I493" s="67"/>
      <c r="J493" s="67"/>
      <c r="K493" s="67"/>
      <c r="L493" s="67"/>
      <c r="M493" s="67"/>
      <c r="N493" s="67"/>
      <c r="O493" s="67"/>
      <c r="P493" s="67"/>
      <c r="Q493" s="67"/>
      <c r="R493" s="67"/>
      <c r="S493" s="67"/>
      <c r="T493" s="67"/>
      <c r="U493" s="67"/>
      <c r="V493" s="67"/>
      <c r="W493" s="67"/>
      <c r="X493" s="67"/>
      <c r="Y493" s="67"/>
      <c r="Z493" s="67"/>
      <c r="AA493" s="67"/>
      <c r="AB493" s="67"/>
      <c r="AC493" s="67"/>
      <c r="AD493" s="67"/>
      <c r="AE493" s="67"/>
      <c r="AF493" s="67"/>
      <c r="AG493" s="67"/>
      <c r="AH493" s="67"/>
      <c r="AI493" s="67"/>
      <c r="AJ493" s="67"/>
      <c r="AK493" s="67"/>
    </row>
    <row r="494" spans="1:37" ht="15.75" customHeight="1">
      <c r="A494" s="102"/>
      <c r="B494" s="78"/>
      <c r="C494" s="78"/>
      <c r="D494" s="59"/>
      <c r="E494" s="59"/>
      <c r="F494" s="67"/>
      <c r="G494" s="111"/>
      <c r="H494" s="67"/>
      <c r="I494" s="67"/>
      <c r="J494" s="67"/>
      <c r="K494" s="67"/>
      <c r="L494" s="67"/>
      <c r="M494" s="67"/>
      <c r="N494" s="67"/>
      <c r="O494" s="67"/>
      <c r="P494" s="67"/>
      <c r="Q494" s="67"/>
      <c r="R494" s="67"/>
      <c r="S494" s="67"/>
      <c r="T494" s="67"/>
      <c r="U494" s="67"/>
      <c r="V494" s="67"/>
      <c r="W494" s="67"/>
      <c r="X494" s="67"/>
      <c r="Y494" s="67"/>
      <c r="Z494" s="67"/>
      <c r="AA494" s="67"/>
      <c r="AB494" s="67"/>
      <c r="AC494" s="67"/>
      <c r="AD494" s="67"/>
      <c r="AE494" s="67"/>
      <c r="AF494" s="67"/>
      <c r="AG494" s="67"/>
      <c r="AH494" s="67"/>
      <c r="AI494" s="67"/>
      <c r="AJ494" s="67"/>
      <c r="AK494" s="67"/>
    </row>
    <row r="495" spans="1:37" ht="15.75" customHeight="1">
      <c r="A495" s="102"/>
      <c r="B495" s="78"/>
      <c r="C495" s="78"/>
      <c r="D495" s="59"/>
      <c r="E495" s="59"/>
      <c r="F495" s="67"/>
      <c r="G495" s="111"/>
      <c r="H495" s="67"/>
      <c r="I495" s="67"/>
      <c r="J495" s="67"/>
      <c r="K495" s="67"/>
      <c r="L495" s="67"/>
      <c r="M495" s="67"/>
      <c r="N495" s="67"/>
      <c r="O495" s="67"/>
      <c r="P495" s="67"/>
      <c r="Q495" s="67"/>
      <c r="R495" s="67"/>
      <c r="S495" s="67"/>
      <c r="T495" s="67"/>
      <c r="U495" s="67"/>
      <c r="V495" s="67"/>
      <c r="W495" s="67"/>
      <c r="X495" s="67"/>
      <c r="Y495" s="67"/>
      <c r="Z495" s="67"/>
      <c r="AA495" s="67"/>
      <c r="AB495" s="67"/>
      <c r="AC495" s="67"/>
      <c r="AD495" s="67"/>
      <c r="AE495" s="67"/>
      <c r="AF495" s="67"/>
      <c r="AG495" s="67"/>
      <c r="AH495" s="67"/>
      <c r="AI495" s="67"/>
      <c r="AJ495" s="67"/>
      <c r="AK495" s="67"/>
    </row>
    <row r="496" spans="1:37" ht="15.75" customHeight="1">
      <c r="A496" s="102"/>
      <c r="B496" s="78"/>
      <c r="C496" s="78"/>
      <c r="D496" s="59"/>
      <c r="E496" s="59"/>
      <c r="F496" s="67"/>
      <c r="G496" s="111"/>
      <c r="H496" s="67"/>
      <c r="I496" s="67"/>
      <c r="J496" s="67"/>
      <c r="K496" s="67"/>
      <c r="L496" s="67"/>
      <c r="M496" s="67"/>
      <c r="N496" s="67"/>
      <c r="O496" s="67"/>
      <c r="P496" s="67"/>
      <c r="Q496" s="67"/>
      <c r="R496" s="67"/>
      <c r="S496" s="67"/>
      <c r="T496" s="67"/>
      <c r="U496" s="67"/>
      <c r="V496" s="67"/>
      <c r="W496" s="67"/>
      <c r="X496" s="67"/>
      <c r="Y496" s="67"/>
      <c r="Z496" s="67"/>
      <c r="AA496" s="67"/>
      <c r="AB496" s="67"/>
      <c r="AC496" s="67"/>
      <c r="AD496" s="67"/>
      <c r="AE496" s="67"/>
      <c r="AF496" s="67"/>
      <c r="AG496" s="67"/>
      <c r="AH496" s="67"/>
      <c r="AI496" s="67"/>
      <c r="AJ496" s="67"/>
      <c r="AK496" s="67"/>
    </row>
    <row r="497" spans="1:37" ht="15.75" customHeight="1">
      <c r="A497" s="102"/>
      <c r="B497" s="78"/>
      <c r="C497" s="78"/>
      <c r="D497" s="59"/>
      <c r="E497" s="59"/>
      <c r="F497" s="67"/>
      <c r="G497" s="111"/>
      <c r="H497" s="67"/>
      <c r="I497" s="67"/>
      <c r="J497" s="67"/>
      <c r="K497" s="67"/>
      <c r="L497" s="67"/>
      <c r="M497" s="67"/>
      <c r="N497" s="67"/>
      <c r="O497" s="67"/>
      <c r="P497" s="67"/>
      <c r="Q497" s="67"/>
      <c r="R497" s="67"/>
      <c r="S497" s="67"/>
      <c r="T497" s="67"/>
      <c r="U497" s="67"/>
      <c r="V497" s="67"/>
      <c r="W497" s="67"/>
      <c r="X497" s="67"/>
      <c r="Y497" s="67"/>
      <c r="Z497" s="67"/>
      <c r="AA497" s="67"/>
      <c r="AB497" s="67"/>
      <c r="AC497" s="67"/>
      <c r="AD497" s="67"/>
      <c r="AE497" s="67"/>
      <c r="AF497" s="67"/>
      <c r="AG497" s="67"/>
      <c r="AH497" s="67"/>
      <c r="AI497" s="67"/>
      <c r="AJ497" s="67"/>
      <c r="AK497" s="67"/>
    </row>
    <row r="498" spans="1:37" ht="15.75" customHeight="1">
      <c r="A498" s="102"/>
      <c r="B498" s="78"/>
      <c r="C498" s="78"/>
      <c r="D498" s="59"/>
      <c r="E498" s="59"/>
      <c r="F498" s="67"/>
      <c r="G498" s="111"/>
      <c r="H498" s="67"/>
      <c r="I498" s="67"/>
      <c r="J498" s="67"/>
      <c r="K498" s="67"/>
      <c r="L498" s="67"/>
      <c r="M498" s="67"/>
      <c r="N498" s="67"/>
      <c r="O498" s="67"/>
      <c r="P498" s="67"/>
      <c r="Q498" s="67"/>
      <c r="R498" s="67"/>
      <c r="S498" s="67"/>
      <c r="T498" s="67"/>
      <c r="U498" s="67"/>
      <c r="V498" s="67"/>
      <c r="W498" s="67"/>
      <c r="X498" s="67"/>
      <c r="Y498" s="67"/>
      <c r="Z498" s="67"/>
      <c r="AA498" s="67"/>
      <c r="AB498" s="67"/>
      <c r="AC498" s="67"/>
      <c r="AD498" s="67"/>
      <c r="AE498" s="67"/>
      <c r="AF498" s="67"/>
      <c r="AG498" s="67"/>
      <c r="AH498" s="67"/>
      <c r="AI498" s="67"/>
      <c r="AJ498" s="67"/>
      <c r="AK498" s="67"/>
    </row>
    <row r="499" spans="1:37" ht="15.75" customHeight="1">
      <c r="A499" s="102"/>
      <c r="B499" s="78"/>
      <c r="C499" s="78"/>
      <c r="D499" s="59"/>
      <c r="E499" s="59"/>
      <c r="F499" s="67"/>
      <c r="G499" s="111"/>
      <c r="H499" s="67"/>
      <c r="I499" s="67"/>
      <c r="J499" s="67"/>
      <c r="K499" s="67"/>
      <c r="L499" s="67"/>
      <c r="M499" s="67"/>
      <c r="N499" s="67"/>
      <c r="O499" s="67"/>
      <c r="P499" s="67"/>
      <c r="Q499" s="67"/>
      <c r="R499" s="67"/>
      <c r="S499" s="67"/>
      <c r="T499" s="67"/>
      <c r="U499" s="67"/>
      <c r="V499" s="67"/>
      <c r="W499" s="67"/>
      <c r="X499" s="67"/>
      <c r="Y499" s="67"/>
      <c r="Z499" s="67"/>
      <c r="AA499" s="67"/>
      <c r="AB499" s="67"/>
      <c r="AC499" s="67"/>
      <c r="AD499" s="67"/>
      <c r="AE499" s="67"/>
      <c r="AF499" s="67"/>
      <c r="AG499" s="67"/>
      <c r="AH499" s="67"/>
      <c r="AI499" s="67"/>
      <c r="AJ499" s="67"/>
      <c r="AK499" s="67"/>
    </row>
    <row r="500" spans="1:37" ht="15.75" customHeight="1">
      <c r="A500" s="102"/>
      <c r="B500" s="78"/>
      <c r="C500" s="78"/>
      <c r="D500" s="59"/>
      <c r="E500" s="59"/>
      <c r="F500" s="67"/>
      <c r="G500" s="111"/>
      <c r="H500" s="67"/>
      <c r="I500" s="67"/>
      <c r="J500" s="67"/>
      <c r="K500" s="67"/>
      <c r="L500" s="67"/>
      <c r="M500" s="67"/>
      <c r="N500" s="67"/>
      <c r="O500" s="67"/>
      <c r="P500" s="67"/>
      <c r="Q500" s="67"/>
      <c r="R500" s="67"/>
      <c r="S500" s="67"/>
      <c r="T500" s="67"/>
      <c r="U500" s="67"/>
      <c r="V500" s="67"/>
      <c r="W500" s="67"/>
      <c r="X500" s="67"/>
      <c r="Y500" s="67"/>
      <c r="Z500" s="67"/>
      <c r="AA500" s="67"/>
      <c r="AB500" s="67"/>
      <c r="AC500" s="67"/>
      <c r="AD500" s="67"/>
      <c r="AE500" s="67"/>
      <c r="AF500" s="67"/>
      <c r="AG500" s="67"/>
      <c r="AH500" s="67"/>
      <c r="AI500" s="67"/>
      <c r="AJ500" s="67"/>
      <c r="AK500" s="67"/>
    </row>
    <row r="501" spans="1:37" ht="15.75" customHeight="1">
      <c r="A501" s="102"/>
      <c r="B501" s="78"/>
      <c r="C501" s="78"/>
      <c r="D501" s="59"/>
      <c r="E501" s="59"/>
      <c r="F501" s="67"/>
      <c r="G501" s="111"/>
      <c r="H501" s="67"/>
      <c r="I501" s="67"/>
      <c r="J501" s="67"/>
      <c r="K501" s="67"/>
      <c r="L501" s="67"/>
      <c r="M501" s="67"/>
      <c r="N501" s="67"/>
      <c r="O501" s="67"/>
      <c r="P501" s="67"/>
      <c r="Q501" s="67"/>
      <c r="R501" s="67"/>
      <c r="S501" s="67"/>
      <c r="T501" s="67"/>
      <c r="U501" s="67"/>
      <c r="V501" s="67"/>
      <c r="W501" s="67"/>
      <c r="X501" s="67"/>
      <c r="Y501" s="67"/>
      <c r="Z501" s="67"/>
      <c r="AA501" s="67"/>
      <c r="AB501" s="67"/>
      <c r="AC501" s="67"/>
      <c r="AD501" s="67"/>
      <c r="AE501" s="67"/>
      <c r="AF501" s="67"/>
      <c r="AG501" s="67"/>
      <c r="AH501" s="67"/>
      <c r="AI501" s="67"/>
      <c r="AJ501" s="67"/>
      <c r="AK501" s="67"/>
    </row>
    <row r="502" spans="1:37" ht="15.75" customHeight="1">
      <c r="A502" s="102"/>
      <c r="B502" s="78"/>
      <c r="C502" s="78"/>
      <c r="D502" s="59"/>
      <c r="E502" s="59"/>
      <c r="F502" s="67"/>
      <c r="G502" s="111"/>
      <c r="H502" s="67"/>
      <c r="I502" s="67"/>
      <c r="J502" s="67"/>
      <c r="K502" s="67"/>
      <c r="L502" s="67"/>
      <c r="M502" s="67"/>
      <c r="N502" s="67"/>
      <c r="O502" s="67"/>
      <c r="P502" s="67"/>
      <c r="Q502" s="67"/>
      <c r="R502" s="67"/>
      <c r="S502" s="67"/>
      <c r="T502" s="67"/>
      <c r="U502" s="67"/>
      <c r="V502" s="67"/>
      <c r="W502" s="67"/>
      <c r="X502" s="67"/>
      <c r="Y502" s="67"/>
      <c r="Z502" s="67"/>
      <c r="AA502" s="67"/>
      <c r="AB502" s="67"/>
      <c r="AC502" s="67"/>
      <c r="AD502" s="67"/>
      <c r="AE502" s="67"/>
      <c r="AF502" s="67"/>
      <c r="AG502" s="67"/>
      <c r="AH502" s="67"/>
      <c r="AI502" s="67"/>
      <c r="AJ502" s="67"/>
      <c r="AK502" s="67"/>
    </row>
    <row r="503" spans="1:37" ht="15.75" customHeight="1">
      <c r="A503" s="102"/>
      <c r="B503" s="78"/>
      <c r="C503" s="78"/>
      <c r="D503" s="59"/>
      <c r="E503" s="59"/>
      <c r="F503" s="67"/>
      <c r="G503" s="111"/>
      <c r="H503" s="67"/>
      <c r="I503" s="67"/>
      <c r="J503" s="67"/>
      <c r="K503" s="67"/>
      <c r="L503" s="67"/>
      <c r="M503" s="67"/>
      <c r="N503" s="67"/>
      <c r="O503" s="67"/>
      <c r="P503" s="67"/>
      <c r="Q503" s="67"/>
      <c r="R503" s="67"/>
      <c r="S503" s="67"/>
      <c r="T503" s="67"/>
      <c r="U503" s="67"/>
      <c r="V503" s="67"/>
      <c r="W503" s="67"/>
      <c r="X503" s="67"/>
      <c r="Y503" s="67"/>
      <c r="Z503" s="67"/>
      <c r="AA503" s="67"/>
      <c r="AB503" s="67"/>
      <c r="AC503" s="67"/>
      <c r="AD503" s="67"/>
      <c r="AE503" s="67"/>
      <c r="AF503" s="67"/>
      <c r="AG503" s="67"/>
      <c r="AH503" s="67"/>
      <c r="AI503" s="67"/>
      <c r="AJ503" s="67"/>
      <c r="AK503" s="67"/>
    </row>
    <row r="504" spans="1:37" ht="15.75" customHeight="1">
      <c r="A504" s="102"/>
      <c r="B504" s="78"/>
      <c r="C504" s="78"/>
      <c r="D504" s="59"/>
      <c r="E504" s="59"/>
      <c r="F504" s="67"/>
      <c r="G504" s="111"/>
      <c r="H504" s="67"/>
      <c r="I504" s="67"/>
      <c r="J504" s="67"/>
      <c r="K504" s="67"/>
      <c r="L504" s="67"/>
      <c r="M504" s="67"/>
      <c r="N504" s="67"/>
      <c r="O504" s="67"/>
      <c r="P504" s="67"/>
      <c r="Q504" s="67"/>
      <c r="R504" s="67"/>
      <c r="S504" s="67"/>
      <c r="T504" s="67"/>
      <c r="U504" s="67"/>
      <c r="V504" s="67"/>
      <c r="W504" s="67"/>
      <c r="X504" s="67"/>
      <c r="Y504" s="67"/>
      <c r="Z504" s="67"/>
      <c r="AA504" s="67"/>
      <c r="AB504" s="67"/>
      <c r="AC504" s="67"/>
      <c r="AD504" s="67"/>
      <c r="AE504" s="67"/>
      <c r="AF504" s="67"/>
      <c r="AG504" s="67"/>
      <c r="AH504" s="67"/>
      <c r="AI504" s="67"/>
      <c r="AJ504" s="67"/>
      <c r="AK504" s="67"/>
    </row>
    <row r="505" spans="1:37" ht="15.75" customHeight="1">
      <c r="A505" s="102"/>
      <c r="B505" s="78"/>
      <c r="C505" s="78"/>
      <c r="D505" s="59"/>
      <c r="E505" s="59"/>
      <c r="F505" s="67"/>
      <c r="G505" s="111"/>
      <c r="H505" s="67"/>
      <c r="I505" s="67"/>
      <c r="J505" s="67"/>
      <c r="K505" s="67"/>
      <c r="L505" s="67"/>
      <c r="M505" s="67"/>
      <c r="N505" s="67"/>
      <c r="O505" s="67"/>
      <c r="P505" s="67"/>
      <c r="Q505" s="67"/>
      <c r="R505" s="67"/>
      <c r="S505" s="67"/>
      <c r="T505" s="67"/>
      <c r="U505" s="67"/>
      <c r="V505" s="67"/>
      <c r="W505" s="67"/>
      <c r="X505" s="67"/>
      <c r="Y505" s="67"/>
      <c r="Z505" s="67"/>
      <c r="AA505" s="67"/>
      <c r="AB505" s="67"/>
      <c r="AC505" s="67"/>
      <c r="AD505" s="67"/>
      <c r="AE505" s="67"/>
      <c r="AF505" s="67"/>
      <c r="AG505" s="67"/>
      <c r="AH505" s="67"/>
      <c r="AI505" s="67"/>
      <c r="AJ505" s="67"/>
      <c r="AK505" s="67"/>
    </row>
    <row r="506" spans="1:37" ht="15.75" customHeight="1">
      <c r="A506" s="102"/>
      <c r="B506" s="78"/>
      <c r="C506" s="78"/>
      <c r="D506" s="59"/>
      <c r="E506" s="59"/>
      <c r="F506" s="67"/>
      <c r="G506" s="111"/>
      <c r="H506" s="67"/>
      <c r="I506" s="67"/>
      <c r="J506" s="67"/>
      <c r="K506" s="67"/>
      <c r="L506" s="67"/>
      <c r="M506" s="67"/>
      <c r="N506" s="67"/>
      <c r="O506" s="67"/>
      <c r="P506" s="67"/>
      <c r="Q506" s="67"/>
      <c r="R506" s="67"/>
      <c r="S506" s="67"/>
      <c r="T506" s="67"/>
      <c r="U506" s="67"/>
      <c r="V506" s="67"/>
      <c r="W506" s="67"/>
      <c r="X506" s="67"/>
      <c r="Y506" s="67"/>
      <c r="Z506" s="67"/>
      <c r="AA506" s="67"/>
      <c r="AB506" s="67"/>
      <c r="AC506" s="67"/>
      <c r="AD506" s="67"/>
      <c r="AE506" s="67"/>
      <c r="AF506" s="67"/>
      <c r="AG506" s="67"/>
      <c r="AH506" s="67"/>
      <c r="AI506" s="67"/>
      <c r="AJ506" s="67"/>
      <c r="AK506" s="67"/>
    </row>
    <row r="507" spans="1:37" ht="15.75" customHeight="1">
      <c r="A507" s="102"/>
      <c r="B507" s="78"/>
      <c r="C507" s="78"/>
      <c r="D507" s="59"/>
      <c r="E507" s="59"/>
      <c r="F507" s="67"/>
      <c r="G507" s="111"/>
      <c r="H507" s="67"/>
      <c r="I507" s="67"/>
      <c r="J507" s="67"/>
      <c r="K507" s="67"/>
      <c r="L507" s="67"/>
      <c r="M507" s="67"/>
      <c r="N507" s="67"/>
      <c r="O507" s="67"/>
      <c r="P507" s="67"/>
      <c r="Q507" s="67"/>
      <c r="R507" s="67"/>
      <c r="S507" s="67"/>
      <c r="T507" s="67"/>
      <c r="U507" s="67"/>
      <c r="V507" s="67"/>
      <c r="W507" s="67"/>
      <c r="X507" s="67"/>
      <c r="Y507" s="67"/>
      <c r="Z507" s="67"/>
      <c r="AA507" s="67"/>
      <c r="AB507" s="67"/>
      <c r="AC507" s="67"/>
      <c r="AD507" s="67"/>
      <c r="AE507" s="67"/>
      <c r="AF507" s="67"/>
      <c r="AG507" s="67"/>
      <c r="AH507" s="67"/>
      <c r="AI507" s="67"/>
      <c r="AJ507" s="67"/>
      <c r="AK507" s="67"/>
    </row>
    <row r="508" spans="1:37" ht="15.75" customHeight="1">
      <c r="A508" s="102"/>
      <c r="B508" s="78"/>
      <c r="C508" s="78"/>
      <c r="D508" s="59"/>
      <c r="E508" s="59"/>
      <c r="F508" s="67"/>
      <c r="G508" s="111"/>
      <c r="H508" s="67"/>
      <c r="I508" s="67"/>
      <c r="J508" s="67"/>
      <c r="K508" s="67"/>
      <c r="L508" s="67"/>
      <c r="M508" s="67"/>
      <c r="N508" s="67"/>
      <c r="O508" s="67"/>
      <c r="P508" s="67"/>
      <c r="Q508" s="67"/>
      <c r="R508" s="67"/>
      <c r="S508" s="67"/>
      <c r="T508" s="67"/>
      <c r="U508" s="67"/>
      <c r="V508" s="67"/>
      <c r="W508" s="67"/>
      <c r="X508" s="67"/>
      <c r="Y508" s="67"/>
      <c r="Z508" s="67"/>
      <c r="AA508" s="67"/>
      <c r="AB508" s="67"/>
      <c r="AC508" s="67"/>
      <c r="AD508" s="67"/>
      <c r="AE508" s="67"/>
      <c r="AF508" s="67"/>
      <c r="AG508" s="67"/>
      <c r="AH508" s="67"/>
      <c r="AI508" s="67"/>
      <c r="AJ508" s="67"/>
      <c r="AK508" s="67"/>
    </row>
    <row r="509" spans="1:37" ht="15.75" customHeight="1">
      <c r="A509" s="102"/>
      <c r="B509" s="78"/>
      <c r="C509" s="78"/>
      <c r="D509" s="59"/>
      <c r="E509" s="59"/>
      <c r="F509" s="67"/>
      <c r="G509" s="111"/>
      <c r="H509" s="67"/>
      <c r="I509" s="67"/>
      <c r="J509" s="67"/>
      <c r="K509" s="67"/>
      <c r="L509" s="67"/>
      <c r="M509" s="67"/>
      <c r="N509" s="67"/>
      <c r="O509" s="67"/>
      <c r="P509" s="67"/>
      <c r="Q509" s="67"/>
      <c r="R509" s="67"/>
      <c r="S509" s="67"/>
      <c r="T509" s="67"/>
      <c r="U509" s="67"/>
      <c r="V509" s="67"/>
      <c r="W509" s="67"/>
      <c r="X509" s="67"/>
      <c r="Y509" s="67"/>
      <c r="Z509" s="67"/>
      <c r="AA509" s="67"/>
      <c r="AB509" s="67"/>
      <c r="AC509" s="67"/>
      <c r="AD509" s="67"/>
      <c r="AE509" s="67"/>
      <c r="AF509" s="67"/>
      <c r="AG509" s="67"/>
      <c r="AH509" s="67"/>
      <c r="AI509" s="67"/>
      <c r="AJ509" s="67"/>
      <c r="AK509" s="67"/>
    </row>
    <row r="510" spans="1:37" ht="15.75" customHeight="1">
      <c r="A510" s="102"/>
      <c r="B510" s="78"/>
      <c r="C510" s="78"/>
      <c r="D510" s="59"/>
      <c r="E510" s="59"/>
      <c r="F510" s="67"/>
      <c r="G510" s="111"/>
      <c r="H510" s="67"/>
      <c r="I510" s="67"/>
      <c r="J510" s="67"/>
      <c r="K510" s="67"/>
      <c r="L510" s="67"/>
      <c r="M510" s="67"/>
      <c r="N510" s="67"/>
      <c r="O510" s="67"/>
      <c r="P510" s="67"/>
      <c r="Q510" s="67"/>
      <c r="R510" s="67"/>
      <c r="S510" s="67"/>
      <c r="T510" s="67"/>
      <c r="U510" s="67"/>
      <c r="V510" s="67"/>
      <c r="W510" s="67"/>
      <c r="X510" s="67"/>
      <c r="Y510" s="67"/>
      <c r="Z510" s="67"/>
      <c r="AA510" s="67"/>
      <c r="AB510" s="67"/>
      <c r="AC510" s="67"/>
      <c r="AD510" s="67"/>
      <c r="AE510" s="67"/>
      <c r="AF510" s="67"/>
      <c r="AG510" s="67"/>
      <c r="AH510" s="67"/>
      <c r="AI510" s="67"/>
      <c r="AJ510" s="67"/>
      <c r="AK510" s="67"/>
    </row>
    <row r="511" spans="1:37" ht="15.75" customHeight="1">
      <c r="A511" s="102"/>
      <c r="B511" s="78"/>
      <c r="C511" s="78"/>
      <c r="D511" s="59"/>
      <c r="E511" s="59"/>
      <c r="F511" s="67"/>
      <c r="G511" s="111"/>
      <c r="H511" s="67"/>
      <c r="I511" s="67"/>
      <c r="J511" s="67"/>
      <c r="K511" s="67"/>
      <c r="L511" s="67"/>
      <c r="M511" s="67"/>
      <c r="N511" s="67"/>
      <c r="O511" s="67"/>
      <c r="P511" s="67"/>
      <c r="Q511" s="67"/>
      <c r="R511" s="67"/>
      <c r="S511" s="67"/>
      <c r="T511" s="67"/>
      <c r="U511" s="67"/>
      <c r="V511" s="67"/>
      <c r="W511" s="67"/>
      <c r="X511" s="67"/>
      <c r="Y511" s="67"/>
      <c r="Z511" s="67"/>
      <c r="AA511" s="67"/>
      <c r="AB511" s="67"/>
      <c r="AC511" s="67"/>
      <c r="AD511" s="67"/>
      <c r="AE511" s="67"/>
      <c r="AF511" s="67"/>
      <c r="AG511" s="67"/>
      <c r="AH511" s="67"/>
      <c r="AI511" s="67"/>
      <c r="AJ511" s="67"/>
      <c r="AK511" s="67"/>
    </row>
    <row r="512" spans="1:37" ht="15.75" customHeight="1">
      <c r="A512" s="102"/>
      <c r="B512" s="78"/>
      <c r="C512" s="78"/>
      <c r="D512" s="59"/>
      <c r="E512" s="59"/>
      <c r="F512" s="67"/>
      <c r="G512" s="111"/>
      <c r="H512" s="67"/>
      <c r="I512" s="67"/>
      <c r="J512" s="67"/>
      <c r="K512" s="67"/>
      <c r="L512" s="67"/>
      <c r="M512" s="67"/>
      <c r="N512" s="67"/>
      <c r="O512" s="67"/>
      <c r="P512" s="67"/>
      <c r="Q512" s="67"/>
      <c r="R512" s="67"/>
      <c r="S512" s="67"/>
      <c r="T512" s="67"/>
      <c r="U512" s="67"/>
      <c r="V512" s="67"/>
      <c r="W512" s="67"/>
      <c r="X512" s="67"/>
      <c r="Y512" s="67"/>
      <c r="Z512" s="67"/>
      <c r="AA512" s="67"/>
      <c r="AB512" s="67"/>
      <c r="AC512" s="67"/>
      <c r="AD512" s="67"/>
      <c r="AE512" s="67"/>
      <c r="AF512" s="67"/>
      <c r="AG512" s="67"/>
      <c r="AH512" s="67"/>
      <c r="AI512" s="67"/>
      <c r="AJ512" s="67"/>
      <c r="AK512" s="67"/>
    </row>
    <row r="513" spans="1:37" ht="15.75" customHeight="1">
      <c r="A513" s="102"/>
      <c r="B513" s="78"/>
      <c r="C513" s="78"/>
      <c r="D513" s="59"/>
      <c r="E513" s="59"/>
      <c r="F513" s="67"/>
      <c r="G513" s="111"/>
      <c r="H513" s="67"/>
      <c r="I513" s="67"/>
      <c r="J513" s="67"/>
      <c r="K513" s="67"/>
      <c r="L513" s="67"/>
      <c r="M513" s="67"/>
      <c r="N513" s="67"/>
      <c r="O513" s="67"/>
      <c r="P513" s="67"/>
      <c r="Q513" s="67"/>
      <c r="R513" s="67"/>
      <c r="S513" s="67"/>
      <c r="T513" s="67"/>
      <c r="U513" s="67"/>
      <c r="V513" s="67"/>
      <c r="W513" s="67"/>
      <c r="X513" s="67"/>
      <c r="Y513" s="67"/>
      <c r="Z513" s="67"/>
      <c r="AA513" s="67"/>
      <c r="AB513" s="67"/>
      <c r="AC513" s="67"/>
      <c r="AD513" s="67"/>
      <c r="AE513" s="67"/>
      <c r="AF513" s="67"/>
      <c r="AG513" s="67"/>
      <c r="AH513" s="67"/>
      <c r="AI513" s="67"/>
      <c r="AJ513" s="67"/>
      <c r="AK513" s="67"/>
    </row>
    <row r="514" spans="1:37" ht="15.75" customHeight="1">
      <c r="A514" s="102"/>
      <c r="B514" s="78"/>
      <c r="C514" s="78"/>
      <c r="D514" s="59"/>
      <c r="E514" s="59"/>
      <c r="F514" s="67"/>
      <c r="G514" s="111"/>
      <c r="H514" s="67"/>
      <c r="I514" s="67"/>
      <c r="J514" s="67"/>
      <c r="K514" s="67"/>
      <c r="L514" s="67"/>
      <c r="M514" s="67"/>
      <c r="N514" s="67"/>
      <c r="O514" s="67"/>
      <c r="P514" s="67"/>
      <c r="Q514" s="67"/>
      <c r="R514" s="67"/>
      <c r="S514" s="67"/>
      <c r="T514" s="67"/>
      <c r="U514" s="67"/>
      <c r="V514" s="67"/>
      <c r="W514" s="67"/>
      <c r="X514" s="67"/>
      <c r="Y514" s="67"/>
      <c r="Z514" s="67"/>
      <c r="AA514" s="67"/>
      <c r="AB514" s="67"/>
      <c r="AC514" s="67"/>
      <c r="AD514" s="67"/>
      <c r="AE514" s="67"/>
      <c r="AF514" s="67"/>
      <c r="AG514" s="67"/>
      <c r="AH514" s="67"/>
      <c r="AI514" s="67"/>
      <c r="AJ514" s="67"/>
      <c r="AK514" s="67"/>
    </row>
    <row r="515" spans="1:37" ht="15.75" customHeight="1">
      <c r="A515" s="102"/>
      <c r="B515" s="78"/>
      <c r="C515" s="78"/>
      <c r="D515" s="59"/>
      <c r="E515" s="59"/>
      <c r="F515" s="67"/>
      <c r="G515" s="111"/>
      <c r="H515" s="67"/>
      <c r="I515" s="67"/>
      <c r="J515" s="67"/>
      <c r="K515" s="67"/>
      <c r="L515" s="67"/>
      <c r="M515" s="67"/>
      <c r="N515" s="67"/>
      <c r="O515" s="67"/>
      <c r="P515" s="67"/>
      <c r="Q515" s="67"/>
      <c r="R515" s="67"/>
      <c r="S515" s="67"/>
      <c r="T515" s="67"/>
      <c r="U515" s="67"/>
      <c r="V515" s="67"/>
      <c r="W515" s="67"/>
      <c r="X515" s="67"/>
      <c r="Y515" s="67"/>
      <c r="Z515" s="67"/>
      <c r="AA515" s="67"/>
      <c r="AB515" s="67"/>
      <c r="AC515" s="67"/>
      <c r="AD515" s="67"/>
      <c r="AE515" s="67"/>
      <c r="AF515" s="67"/>
      <c r="AG515" s="67"/>
      <c r="AH515" s="67"/>
      <c r="AI515" s="67"/>
      <c r="AJ515" s="67"/>
      <c r="AK515" s="67"/>
    </row>
    <row r="516" spans="1:37" ht="15.75" customHeight="1">
      <c r="A516" s="102"/>
      <c r="B516" s="78"/>
      <c r="C516" s="78"/>
      <c r="D516" s="59"/>
      <c r="E516" s="59"/>
      <c r="F516" s="67"/>
      <c r="G516" s="111"/>
      <c r="H516" s="67"/>
      <c r="I516" s="67"/>
      <c r="J516" s="67"/>
      <c r="K516" s="67"/>
      <c r="L516" s="67"/>
      <c r="M516" s="67"/>
      <c r="N516" s="67"/>
      <c r="O516" s="67"/>
      <c r="P516" s="67"/>
      <c r="Q516" s="67"/>
      <c r="R516" s="67"/>
      <c r="S516" s="67"/>
      <c r="T516" s="67"/>
      <c r="U516" s="67"/>
      <c r="V516" s="67"/>
      <c r="W516" s="67"/>
      <c r="X516" s="67"/>
      <c r="Y516" s="67"/>
      <c r="Z516" s="67"/>
      <c r="AA516" s="67"/>
      <c r="AB516" s="67"/>
      <c r="AC516" s="67"/>
      <c r="AD516" s="67"/>
      <c r="AE516" s="67"/>
      <c r="AF516" s="67"/>
      <c r="AG516" s="67"/>
      <c r="AH516" s="67"/>
      <c r="AI516" s="67"/>
      <c r="AJ516" s="67"/>
      <c r="AK516" s="67"/>
    </row>
    <row r="517" spans="1:37" ht="15.75" customHeight="1">
      <c r="A517" s="102"/>
      <c r="B517" s="78"/>
      <c r="C517" s="78"/>
      <c r="D517" s="59"/>
      <c r="E517" s="59"/>
      <c r="F517" s="67"/>
      <c r="G517" s="111"/>
      <c r="H517" s="67"/>
      <c r="I517" s="67"/>
      <c r="J517" s="67"/>
      <c r="K517" s="67"/>
      <c r="L517" s="67"/>
      <c r="M517" s="67"/>
      <c r="N517" s="67"/>
      <c r="O517" s="67"/>
      <c r="P517" s="67"/>
      <c r="Q517" s="67"/>
      <c r="R517" s="67"/>
      <c r="S517" s="67"/>
      <c r="T517" s="67"/>
      <c r="U517" s="67"/>
      <c r="V517" s="67"/>
      <c r="W517" s="67"/>
      <c r="X517" s="67"/>
      <c r="Y517" s="67"/>
      <c r="Z517" s="67"/>
      <c r="AA517" s="67"/>
      <c r="AB517" s="67"/>
      <c r="AC517" s="67"/>
      <c r="AD517" s="67"/>
      <c r="AE517" s="67"/>
      <c r="AF517" s="67"/>
      <c r="AG517" s="67"/>
      <c r="AH517" s="67"/>
      <c r="AI517" s="67"/>
      <c r="AJ517" s="67"/>
      <c r="AK517" s="67"/>
    </row>
    <row r="518" spans="1:37" ht="15.75" customHeight="1">
      <c r="A518" s="102"/>
      <c r="B518" s="78"/>
      <c r="C518" s="78"/>
      <c r="D518" s="59"/>
      <c r="E518" s="59"/>
      <c r="F518" s="67"/>
      <c r="G518" s="111"/>
      <c r="H518" s="67"/>
      <c r="I518" s="67"/>
      <c r="J518" s="67"/>
      <c r="K518" s="67"/>
      <c r="L518" s="67"/>
      <c r="M518" s="67"/>
      <c r="N518" s="67"/>
      <c r="O518" s="67"/>
      <c r="P518" s="67"/>
      <c r="Q518" s="67"/>
      <c r="R518" s="67"/>
      <c r="S518" s="67"/>
      <c r="T518" s="67"/>
      <c r="U518" s="67"/>
      <c r="V518" s="67"/>
      <c r="W518" s="67"/>
      <c r="X518" s="67"/>
      <c r="Y518" s="67"/>
      <c r="Z518" s="67"/>
      <c r="AA518" s="67"/>
      <c r="AB518" s="67"/>
      <c r="AC518" s="67"/>
      <c r="AD518" s="67"/>
      <c r="AE518" s="67"/>
      <c r="AF518" s="67"/>
      <c r="AG518" s="67"/>
      <c r="AH518" s="67"/>
      <c r="AI518" s="67"/>
      <c r="AJ518" s="67"/>
      <c r="AK518" s="67"/>
    </row>
    <row r="519" spans="1:37" ht="15.75" customHeight="1">
      <c r="A519" s="102"/>
      <c r="B519" s="78"/>
      <c r="C519" s="78"/>
      <c r="D519" s="59"/>
      <c r="E519" s="59"/>
      <c r="F519" s="67"/>
      <c r="G519" s="111"/>
      <c r="H519" s="67"/>
      <c r="I519" s="67"/>
      <c r="J519" s="67"/>
      <c r="K519" s="67"/>
      <c r="L519" s="67"/>
      <c r="M519" s="67"/>
      <c r="N519" s="67"/>
      <c r="O519" s="67"/>
      <c r="P519" s="67"/>
      <c r="Q519" s="67"/>
      <c r="R519" s="67"/>
      <c r="S519" s="67"/>
      <c r="T519" s="67"/>
      <c r="U519" s="67"/>
      <c r="V519" s="67"/>
      <c r="W519" s="67"/>
      <c r="X519" s="67"/>
      <c r="Y519" s="67"/>
      <c r="Z519" s="67"/>
      <c r="AA519" s="67"/>
      <c r="AB519" s="67"/>
      <c r="AC519" s="67"/>
      <c r="AD519" s="67"/>
      <c r="AE519" s="67"/>
      <c r="AF519" s="67"/>
      <c r="AG519" s="67"/>
      <c r="AH519" s="67"/>
      <c r="AI519" s="67"/>
      <c r="AJ519" s="67"/>
      <c r="AK519" s="67"/>
    </row>
    <row r="520" spans="1:37" ht="15.75" customHeight="1">
      <c r="A520" s="102"/>
      <c r="B520" s="78"/>
      <c r="C520" s="78"/>
      <c r="D520" s="59"/>
      <c r="E520" s="59"/>
      <c r="F520" s="67"/>
      <c r="G520" s="111"/>
      <c r="H520" s="67"/>
      <c r="I520" s="67"/>
      <c r="J520" s="67"/>
      <c r="K520" s="67"/>
      <c r="L520" s="67"/>
      <c r="M520" s="67"/>
      <c r="N520" s="67"/>
      <c r="O520" s="67"/>
      <c r="P520" s="67"/>
      <c r="Q520" s="67"/>
      <c r="R520" s="67"/>
      <c r="S520" s="67"/>
      <c r="T520" s="67"/>
      <c r="U520" s="67"/>
      <c r="V520" s="67"/>
      <c r="W520" s="67"/>
      <c r="X520" s="67"/>
      <c r="Y520" s="67"/>
      <c r="Z520" s="67"/>
      <c r="AA520" s="67"/>
      <c r="AB520" s="67"/>
      <c r="AC520" s="67"/>
      <c r="AD520" s="67"/>
      <c r="AE520" s="67"/>
      <c r="AF520" s="67"/>
      <c r="AG520" s="67"/>
      <c r="AH520" s="67"/>
      <c r="AI520" s="67"/>
      <c r="AJ520" s="67"/>
      <c r="AK520" s="67"/>
    </row>
    <row r="521" spans="1:37" ht="15.75" customHeight="1">
      <c r="A521" s="102"/>
      <c r="B521" s="78"/>
      <c r="C521" s="78"/>
      <c r="D521" s="59"/>
      <c r="E521" s="59"/>
      <c r="F521" s="67"/>
      <c r="G521" s="111"/>
      <c r="H521" s="67"/>
      <c r="I521" s="67"/>
      <c r="J521" s="67"/>
      <c r="K521" s="67"/>
      <c r="L521" s="67"/>
      <c r="M521" s="67"/>
      <c r="N521" s="67"/>
      <c r="O521" s="67"/>
      <c r="P521" s="67"/>
      <c r="Q521" s="67"/>
      <c r="R521" s="67"/>
      <c r="S521" s="67"/>
      <c r="T521" s="67"/>
      <c r="U521" s="67"/>
      <c r="V521" s="67"/>
      <c r="W521" s="67"/>
      <c r="X521" s="67"/>
      <c r="Y521" s="67"/>
      <c r="Z521" s="67"/>
      <c r="AA521" s="67"/>
      <c r="AB521" s="67"/>
      <c r="AC521" s="67"/>
      <c r="AD521" s="67"/>
      <c r="AE521" s="67"/>
      <c r="AF521" s="67"/>
      <c r="AG521" s="67"/>
      <c r="AH521" s="67"/>
      <c r="AI521" s="67"/>
      <c r="AJ521" s="67"/>
      <c r="AK521" s="67"/>
    </row>
    <row r="522" spans="1:37" ht="15.75" customHeight="1">
      <c r="A522" s="102"/>
      <c r="B522" s="78"/>
      <c r="C522" s="78"/>
      <c r="D522" s="59"/>
      <c r="E522" s="59"/>
      <c r="F522" s="67"/>
      <c r="G522" s="111"/>
      <c r="H522" s="67"/>
      <c r="I522" s="67"/>
      <c r="J522" s="67"/>
      <c r="K522" s="67"/>
      <c r="L522" s="67"/>
      <c r="M522" s="67"/>
      <c r="N522" s="67"/>
      <c r="O522" s="67"/>
      <c r="P522" s="67"/>
      <c r="Q522" s="67"/>
      <c r="R522" s="67"/>
      <c r="S522" s="67"/>
      <c r="T522" s="67"/>
      <c r="U522" s="67"/>
      <c r="V522" s="67"/>
      <c r="W522" s="67"/>
      <c r="X522" s="67"/>
      <c r="Y522" s="67"/>
      <c r="Z522" s="67"/>
      <c r="AA522" s="67"/>
      <c r="AB522" s="67"/>
      <c r="AC522" s="67"/>
      <c r="AD522" s="67"/>
      <c r="AE522" s="67"/>
      <c r="AF522" s="67"/>
      <c r="AG522" s="67"/>
      <c r="AH522" s="67"/>
      <c r="AI522" s="67"/>
      <c r="AJ522" s="67"/>
      <c r="AK522" s="67"/>
    </row>
    <row r="523" spans="1:37" ht="15.75" customHeight="1">
      <c r="A523" s="102"/>
      <c r="B523" s="78"/>
      <c r="C523" s="78"/>
      <c r="D523" s="59"/>
      <c r="E523" s="59"/>
      <c r="F523" s="67"/>
      <c r="G523" s="111"/>
      <c r="H523" s="67"/>
      <c r="I523" s="67"/>
      <c r="J523" s="67"/>
      <c r="K523" s="67"/>
      <c r="L523" s="67"/>
      <c r="M523" s="67"/>
      <c r="N523" s="67"/>
      <c r="O523" s="67"/>
      <c r="P523" s="67"/>
      <c r="Q523" s="67"/>
      <c r="R523" s="67"/>
      <c r="S523" s="67"/>
      <c r="T523" s="67"/>
      <c r="U523" s="67"/>
      <c r="V523" s="67"/>
      <c r="W523" s="67"/>
      <c r="X523" s="67"/>
      <c r="Y523" s="67"/>
      <c r="Z523" s="67"/>
      <c r="AA523" s="67"/>
      <c r="AB523" s="67"/>
      <c r="AC523" s="67"/>
      <c r="AD523" s="67"/>
      <c r="AE523" s="67"/>
      <c r="AF523" s="67"/>
      <c r="AG523" s="67"/>
      <c r="AH523" s="67"/>
      <c r="AI523" s="67"/>
      <c r="AJ523" s="67"/>
      <c r="AK523" s="67"/>
    </row>
    <row r="524" spans="1:37" ht="15.75" customHeight="1">
      <c r="A524" s="102"/>
      <c r="B524" s="78"/>
      <c r="C524" s="78"/>
      <c r="D524" s="59"/>
      <c r="E524" s="59"/>
      <c r="F524" s="67"/>
      <c r="G524" s="111"/>
      <c r="H524" s="67"/>
      <c r="I524" s="67"/>
      <c r="J524" s="67"/>
      <c r="K524" s="67"/>
      <c r="L524" s="67"/>
      <c r="M524" s="67"/>
      <c r="N524" s="67"/>
      <c r="O524" s="67"/>
      <c r="P524" s="67"/>
      <c r="Q524" s="67"/>
      <c r="R524" s="67"/>
      <c r="S524" s="67"/>
      <c r="T524" s="67"/>
      <c r="U524" s="67"/>
      <c r="V524" s="67"/>
      <c r="W524" s="67"/>
      <c r="X524" s="67"/>
      <c r="Y524" s="67"/>
      <c r="Z524" s="67"/>
      <c r="AA524" s="67"/>
      <c r="AB524" s="67"/>
      <c r="AC524" s="67"/>
      <c r="AD524" s="67"/>
      <c r="AE524" s="67"/>
      <c r="AF524" s="67"/>
      <c r="AG524" s="67"/>
      <c r="AH524" s="67"/>
      <c r="AI524" s="67"/>
      <c r="AJ524" s="67"/>
      <c r="AK524" s="67"/>
    </row>
    <row r="525" spans="1:37" ht="15.75" customHeight="1">
      <c r="A525" s="102"/>
      <c r="B525" s="78"/>
      <c r="C525" s="78"/>
      <c r="D525" s="59"/>
      <c r="E525" s="59"/>
      <c r="F525" s="67"/>
      <c r="G525" s="111"/>
      <c r="H525" s="67"/>
      <c r="I525" s="67"/>
      <c r="J525" s="67"/>
      <c r="K525" s="67"/>
      <c r="L525" s="67"/>
      <c r="M525" s="67"/>
      <c r="N525" s="67"/>
      <c r="O525" s="67"/>
      <c r="P525" s="67"/>
      <c r="Q525" s="67"/>
      <c r="R525" s="67"/>
      <c r="S525" s="67"/>
      <c r="T525" s="67"/>
      <c r="U525" s="67"/>
      <c r="V525" s="67"/>
      <c r="W525" s="67"/>
      <c r="X525" s="67"/>
      <c r="Y525" s="67"/>
      <c r="Z525" s="67"/>
      <c r="AA525" s="67"/>
      <c r="AB525" s="67"/>
      <c r="AC525" s="67"/>
      <c r="AD525" s="67"/>
      <c r="AE525" s="67"/>
      <c r="AF525" s="67"/>
      <c r="AG525" s="67"/>
      <c r="AH525" s="67"/>
      <c r="AI525" s="67"/>
      <c r="AJ525" s="67"/>
      <c r="AK525" s="67"/>
    </row>
    <row r="526" spans="1:37" ht="15.75" customHeight="1">
      <c r="A526" s="102"/>
      <c r="B526" s="78"/>
      <c r="C526" s="78"/>
      <c r="D526" s="59"/>
      <c r="E526" s="59"/>
      <c r="F526" s="67"/>
      <c r="G526" s="111"/>
      <c r="H526" s="67"/>
      <c r="I526" s="67"/>
      <c r="J526" s="67"/>
      <c r="K526" s="67"/>
      <c r="L526" s="67"/>
      <c r="M526" s="67"/>
      <c r="N526" s="67"/>
      <c r="O526" s="67"/>
      <c r="P526" s="67"/>
      <c r="Q526" s="67"/>
      <c r="R526" s="67"/>
      <c r="S526" s="67"/>
      <c r="T526" s="67"/>
      <c r="U526" s="67"/>
      <c r="V526" s="67"/>
      <c r="W526" s="67"/>
      <c r="X526" s="67"/>
      <c r="Y526" s="67"/>
      <c r="Z526" s="67"/>
      <c r="AA526" s="67"/>
      <c r="AB526" s="67"/>
      <c r="AC526" s="67"/>
      <c r="AD526" s="67"/>
      <c r="AE526" s="67"/>
      <c r="AF526" s="67"/>
      <c r="AG526" s="67"/>
      <c r="AH526" s="67"/>
      <c r="AI526" s="67"/>
      <c r="AJ526" s="67"/>
      <c r="AK526" s="67"/>
    </row>
    <row r="527" spans="1:37" ht="15.75" customHeight="1">
      <c r="A527" s="102"/>
      <c r="B527" s="78"/>
      <c r="C527" s="78"/>
      <c r="D527" s="59"/>
      <c r="E527" s="59"/>
      <c r="F527" s="67"/>
      <c r="G527" s="111"/>
      <c r="H527" s="67"/>
      <c r="I527" s="67"/>
      <c r="J527" s="67"/>
      <c r="K527" s="67"/>
      <c r="L527" s="67"/>
      <c r="M527" s="67"/>
      <c r="N527" s="67"/>
      <c r="O527" s="67"/>
      <c r="P527" s="67"/>
      <c r="Q527" s="67"/>
      <c r="R527" s="67"/>
      <c r="S527" s="67"/>
      <c r="T527" s="67"/>
      <c r="U527" s="67"/>
      <c r="V527" s="67"/>
      <c r="W527" s="67"/>
      <c r="X527" s="67"/>
      <c r="Y527" s="67"/>
      <c r="Z527" s="67"/>
      <c r="AA527" s="67"/>
      <c r="AB527" s="67"/>
      <c r="AC527" s="67"/>
      <c r="AD527" s="67"/>
      <c r="AE527" s="67"/>
      <c r="AF527" s="67"/>
      <c r="AG527" s="67"/>
      <c r="AH527" s="67"/>
      <c r="AI527" s="67"/>
      <c r="AJ527" s="67"/>
      <c r="AK527" s="67"/>
    </row>
    <row r="528" spans="1:37" ht="15.75" customHeight="1">
      <c r="A528" s="102"/>
      <c r="B528" s="78"/>
      <c r="C528" s="78"/>
      <c r="D528" s="59"/>
      <c r="E528" s="59"/>
      <c r="F528" s="67"/>
      <c r="G528" s="111"/>
      <c r="H528" s="67"/>
      <c r="I528" s="67"/>
      <c r="J528" s="67"/>
      <c r="K528" s="67"/>
      <c r="L528" s="67"/>
      <c r="M528" s="67"/>
      <c r="N528" s="67"/>
      <c r="O528" s="67"/>
      <c r="P528" s="67"/>
      <c r="Q528" s="67"/>
      <c r="R528" s="67"/>
      <c r="S528" s="67"/>
      <c r="T528" s="67"/>
      <c r="U528" s="67"/>
      <c r="V528" s="67"/>
      <c r="W528" s="67"/>
      <c r="X528" s="67"/>
      <c r="Y528" s="67"/>
      <c r="Z528" s="67"/>
      <c r="AA528" s="67"/>
      <c r="AB528" s="67"/>
      <c r="AC528" s="67"/>
      <c r="AD528" s="67"/>
      <c r="AE528" s="67"/>
      <c r="AF528" s="67"/>
      <c r="AG528" s="67"/>
      <c r="AH528" s="67"/>
      <c r="AI528" s="67"/>
      <c r="AJ528" s="67"/>
      <c r="AK528" s="67"/>
    </row>
    <row r="529" spans="1:37" ht="15.75" customHeight="1">
      <c r="A529" s="102"/>
      <c r="B529" s="78"/>
      <c r="C529" s="78"/>
      <c r="D529" s="59"/>
      <c r="E529" s="59"/>
      <c r="F529" s="67"/>
      <c r="G529" s="111"/>
      <c r="H529" s="67"/>
      <c r="I529" s="67"/>
      <c r="J529" s="67"/>
      <c r="K529" s="67"/>
      <c r="L529" s="67"/>
      <c r="M529" s="67"/>
      <c r="N529" s="67"/>
      <c r="O529" s="67"/>
      <c r="P529" s="67"/>
      <c r="Q529" s="67"/>
      <c r="R529" s="67"/>
      <c r="S529" s="67"/>
      <c r="T529" s="67"/>
      <c r="U529" s="67"/>
      <c r="V529" s="67"/>
      <c r="W529" s="67"/>
      <c r="X529" s="67"/>
      <c r="Y529" s="67"/>
      <c r="Z529" s="67"/>
      <c r="AA529" s="67"/>
      <c r="AB529" s="67"/>
      <c r="AC529" s="67"/>
      <c r="AD529" s="67"/>
      <c r="AE529" s="67"/>
      <c r="AF529" s="67"/>
      <c r="AG529" s="67"/>
      <c r="AH529" s="67"/>
      <c r="AI529" s="67"/>
      <c r="AJ529" s="67"/>
      <c r="AK529" s="67"/>
    </row>
    <row r="530" spans="1:37" ht="15.75" customHeight="1">
      <c r="A530" s="102"/>
      <c r="B530" s="78"/>
      <c r="C530" s="78"/>
      <c r="D530" s="59"/>
      <c r="E530" s="59"/>
      <c r="F530" s="67"/>
      <c r="G530" s="111"/>
      <c r="H530" s="67"/>
      <c r="I530" s="67"/>
      <c r="J530" s="67"/>
      <c r="K530" s="67"/>
      <c r="L530" s="67"/>
      <c r="M530" s="67"/>
      <c r="N530" s="67"/>
      <c r="O530" s="67"/>
      <c r="P530" s="67"/>
      <c r="Q530" s="67"/>
      <c r="R530" s="67"/>
      <c r="S530" s="67"/>
      <c r="T530" s="67"/>
      <c r="U530" s="67"/>
      <c r="V530" s="67"/>
      <c r="W530" s="67"/>
      <c r="X530" s="67"/>
      <c r="Y530" s="67"/>
      <c r="Z530" s="67"/>
      <c r="AA530" s="67"/>
      <c r="AB530" s="67"/>
      <c r="AC530" s="67"/>
      <c r="AD530" s="67"/>
      <c r="AE530" s="67"/>
      <c r="AF530" s="67"/>
      <c r="AG530" s="67"/>
      <c r="AH530" s="67"/>
      <c r="AI530" s="67"/>
      <c r="AJ530" s="67"/>
      <c r="AK530" s="67"/>
    </row>
    <row r="531" spans="1:37" ht="15.75" customHeight="1">
      <c r="A531" s="149"/>
      <c r="B531" s="149"/>
      <c r="C531" s="150"/>
      <c r="D531" s="149"/>
    </row>
    <row r="532" spans="1:37" ht="15.75" customHeight="1">
      <c r="A532" s="149"/>
      <c r="B532" s="149"/>
      <c r="C532" s="150"/>
      <c r="D532" s="149"/>
    </row>
    <row r="533" spans="1:37" ht="15.75" customHeight="1">
      <c r="A533" s="149"/>
      <c r="B533" s="149"/>
      <c r="C533" s="150"/>
      <c r="D533" s="149"/>
    </row>
    <row r="534" spans="1:37" ht="15.75" customHeight="1">
      <c r="A534" s="149"/>
      <c r="B534" s="149"/>
      <c r="C534" s="150"/>
      <c r="D534" s="149"/>
    </row>
    <row r="535" spans="1:37" ht="15.75" customHeight="1">
      <c r="A535" s="149"/>
      <c r="B535" s="149"/>
      <c r="C535" s="150"/>
      <c r="D535" s="149"/>
    </row>
    <row r="536" spans="1:37" ht="15.75" customHeight="1">
      <c r="A536" s="149"/>
      <c r="B536" s="149"/>
      <c r="C536" s="150"/>
      <c r="D536" s="149"/>
    </row>
    <row r="537" spans="1:37" ht="15.75" customHeight="1">
      <c r="A537" s="149"/>
      <c r="B537" s="149"/>
      <c r="C537" s="150"/>
      <c r="D537" s="149"/>
    </row>
    <row r="538" spans="1:37" ht="15.75" customHeight="1">
      <c r="A538" s="149"/>
      <c r="B538" s="149"/>
      <c r="C538" s="150"/>
      <c r="D538" s="149"/>
    </row>
    <row r="539" spans="1:37" ht="15.75" customHeight="1">
      <c r="A539" s="149"/>
      <c r="B539" s="149"/>
      <c r="C539" s="150"/>
      <c r="D539" s="149"/>
    </row>
    <row r="540" spans="1:37" ht="15.75" customHeight="1">
      <c r="A540" s="149"/>
      <c r="B540" s="149"/>
      <c r="C540" s="150"/>
      <c r="D540" s="149"/>
    </row>
    <row r="541" spans="1:37" ht="15.75" customHeight="1">
      <c r="A541" s="149"/>
      <c r="B541" s="149"/>
      <c r="C541" s="150"/>
      <c r="D541" s="149"/>
    </row>
    <row r="542" spans="1:37" ht="15.75" customHeight="1">
      <c r="A542" s="149"/>
      <c r="B542" s="149"/>
      <c r="C542" s="150"/>
      <c r="D542" s="149"/>
    </row>
    <row r="543" spans="1:37" ht="15.75" customHeight="1">
      <c r="A543" s="149"/>
      <c r="B543" s="149"/>
      <c r="C543" s="150"/>
      <c r="D543" s="149"/>
    </row>
    <row r="544" spans="1:37" ht="15.75" customHeight="1">
      <c r="A544" s="149"/>
      <c r="B544" s="149"/>
      <c r="C544" s="150"/>
      <c r="D544" s="149"/>
    </row>
    <row r="545" spans="1:4" ht="15.75" customHeight="1">
      <c r="A545" s="149"/>
      <c r="B545" s="149"/>
      <c r="C545" s="150"/>
      <c r="D545" s="149"/>
    </row>
    <row r="546" spans="1:4" ht="15.75" customHeight="1">
      <c r="A546" s="149"/>
      <c r="B546" s="149"/>
      <c r="C546" s="150"/>
      <c r="D546" s="149"/>
    </row>
    <row r="547" spans="1:4" ht="15.75" customHeight="1">
      <c r="A547" s="149"/>
      <c r="B547" s="149"/>
      <c r="C547" s="150"/>
      <c r="D547" s="149"/>
    </row>
    <row r="548" spans="1:4" ht="15.75" customHeight="1">
      <c r="A548" s="149"/>
      <c r="B548" s="149"/>
      <c r="C548" s="150"/>
      <c r="D548" s="149"/>
    </row>
    <row r="549" spans="1:4" ht="15.75" customHeight="1">
      <c r="A549" s="149"/>
      <c r="B549" s="149"/>
      <c r="C549" s="150"/>
      <c r="D549" s="149"/>
    </row>
    <row r="550" spans="1:4" ht="15.75" customHeight="1">
      <c r="A550" s="149"/>
      <c r="B550" s="149"/>
      <c r="C550" s="150"/>
      <c r="D550" s="149"/>
    </row>
    <row r="551" spans="1:4" ht="15.75" customHeight="1">
      <c r="A551" s="149"/>
      <c r="B551" s="149"/>
      <c r="C551" s="150"/>
      <c r="D551" s="149"/>
    </row>
    <row r="552" spans="1:4" ht="15.75" customHeight="1">
      <c r="A552" s="149"/>
      <c r="B552" s="149"/>
      <c r="C552" s="150"/>
      <c r="D552" s="149"/>
    </row>
    <row r="553" spans="1:4" ht="15.75" customHeight="1">
      <c r="A553" s="149"/>
      <c r="B553" s="149"/>
      <c r="C553" s="150"/>
      <c r="D553" s="149"/>
    </row>
    <row r="554" spans="1:4" ht="15.75" customHeight="1">
      <c r="A554" s="149"/>
      <c r="B554" s="149"/>
      <c r="C554" s="150"/>
      <c r="D554" s="149"/>
    </row>
    <row r="555" spans="1:4" ht="15.75" customHeight="1">
      <c r="A555" s="149"/>
      <c r="B555" s="149"/>
      <c r="C555" s="150"/>
      <c r="D555" s="149"/>
    </row>
    <row r="556" spans="1:4" ht="15.75" customHeight="1">
      <c r="A556" s="149"/>
      <c r="B556" s="149"/>
      <c r="C556" s="150"/>
      <c r="D556" s="149"/>
    </row>
    <row r="557" spans="1:4" ht="15.75" customHeight="1">
      <c r="A557" s="149"/>
      <c r="B557" s="149"/>
      <c r="C557" s="150"/>
      <c r="D557" s="149"/>
    </row>
    <row r="558" spans="1:4" ht="15.75" customHeight="1">
      <c r="A558" s="149"/>
      <c r="B558" s="149"/>
      <c r="C558" s="150"/>
      <c r="D558" s="149"/>
    </row>
    <row r="559" spans="1:4" ht="15.75" customHeight="1">
      <c r="A559" s="149"/>
      <c r="B559" s="149"/>
      <c r="C559" s="150"/>
      <c r="D559" s="149"/>
    </row>
    <row r="560" spans="1:4" ht="15.75" customHeight="1">
      <c r="A560" s="149"/>
      <c r="B560" s="149"/>
      <c r="C560" s="150"/>
      <c r="D560" s="149"/>
    </row>
    <row r="561" spans="1:4" ht="15.75" customHeight="1">
      <c r="A561" s="149"/>
      <c r="B561" s="149"/>
      <c r="C561" s="150"/>
      <c r="D561" s="149"/>
    </row>
    <row r="562" spans="1:4" ht="15.75" customHeight="1">
      <c r="A562" s="149"/>
      <c r="B562" s="149"/>
      <c r="C562" s="150"/>
      <c r="D562" s="149"/>
    </row>
    <row r="563" spans="1:4" ht="15.75" customHeight="1">
      <c r="A563" s="149"/>
      <c r="B563" s="149"/>
      <c r="C563" s="150"/>
      <c r="D563" s="149"/>
    </row>
    <row r="564" spans="1:4" ht="15.75" customHeight="1">
      <c r="A564" s="149"/>
      <c r="B564" s="149"/>
      <c r="C564" s="150"/>
      <c r="D564" s="149"/>
    </row>
    <row r="565" spans="1:4" ht="15.75" customHeight="1">
      <c r="A565" s="149"/>
      <c r="B565" s="149"/>
      <c r="C565" s="150"/>
      <c r="D565" s="149"/>
    </row>
    <row r="566" spans="1:4" ht="15.75" customHeight="1">
      <c r="A566" s="149"/>
      <c r="B566" s="149"/>
      <c r="C566" s="150"/>
      <c r="D566" s="149"/>
    </row>
    <row r="567" spans="1:4" ht="15.75" customHeight="1">
      <c r="A567" s="149"/>
      <c r="B567" s="149"/>
      <c r="C567" s="150"/>
      <c r="D567" s="149"/>
    </row>
    <row r="568" spans="1:4" ht="15.75" customHeight="1">
      <c r="A568" s="149"/>
      <c r="B568" s="149"/>
      <c r="C568" s="150"/>
      <c r="D568" s="149"/>
    </row>
    <row r="569" spans="1:4" ht="15.75" customHeight="1">
      <c r="A569" s="149"/>
      <c r="B569" s="149"/>
      <c r="C569" s="150"/>
      <c r="D569" s="149"/>
    </row>
    <row r="570" spans="1:4" ht="15.75" customHeight="1">
      <c r="A570" s="149"/>
      <c r="B570" s="149"/>
      <c r="C570" s="150"/>
      <c r="D570" s="149"/>
    </row>
    <row r="571" spans="1:4" ht="15.75" customHeight="1">
      <c r="A571" s="149"/>
      <c r="B571" s="149"/>
      <c r="C571" s="150"/>
      <c r="D571" s="149"/>
    </row>
    <row r="572" spans="1:4" ht="15.75" customHeight="1">
      <c r="A572" s="149"/>
      <c r="B572" s="149"/>
      <c r="C572" s="150"/>
      <c r="D572" s="149"/>
    </row>
    <row r="573" spans="1:4" ht="15.75" customHeight="1">
      <c r="A573" s="149"/>
      <c r="B573" s="149"/>
      <c r="C573" s="150"/>
      <c r="D573" s="149"/>
    </row>
    <row r="574" spans="1:4" ht="15.75" customHeight="1">
      <c r="A574" s="149"/>
      <c r="B574" s="149"/>
      <c r="C574" s="150"/>
      <c r="D574" s="149"/>
    </row>
    <row r="575" spans="1:4" ht="15.75" customHeight="1">
      <c r="A575" s="149"/>
      <c r="B575" s="149"/>
      <c r="C575" s="150"/>
      <c r="D575" s="149"/>
    </row>
    <row r="576" spans="1:4" ht="15.75" customHeight="1">
      <c r="A576" s="149"/>
      <c r="B576" s="149"/>
      <c r="C576" s="150"/>
      <c r="D576" s="149"/>
    </row>
    <row r="577" spans="1:4" ht="15.75" customHeight="1">
      <c r="A577" s="149"/>
      <c r="B577" s="149"/>
      <c r="C577" s="150"/>
      <c r="D577" s="149"/>
    </row>
    <row r="578" spans="1:4" ht="15.75" customHeight="1">
      <c r="A578" s="149"/>
      <c r="B578" s="149"/>
      <c r="C578" s="150"/>
      <c r="D578" s="149"/>
    </row>
    <row r="579" spans="1:4" ht="15.75" customHeight="1">
      <c r="A579" s="149"/>
      <c r="B579" s="149"/>
      <c r="C579" s="150"/>
      <c r="D579" s="149"/>
    </row>
    <row r="580" spans="1:4" ht="15.75" customHeight="1">
      <c r="A580" s="149"/>
      <c r="B580" s="149"/>
      <c r="C580" s="150"/>
      <c r="D580" s="149"/>
    </row>
    <row r="581" spans="1:4" ht="15.75" customHeight="1">
      <c r="A581" s="149"/>
      <c r="B581" s="149"/>
      <c r="C581" s="150"/>
      <c r="D581" s="149"/>
    </row>
    <row r="582" spans="1:4" ht="15.75" customHeight="1">
      <c r="A582" s="149"/>
      <c r="B582" s="149"/>
      <c r="C582" s="150"/>
      <c r="D582" s="149"/>
    </row>
    <row r="583" spans="1:4" ht="15.75" customHeight="1">
      <c r="A583" s="149"/>
      <c r="B583" s="149"/>
      <c r="C583" s="150"/>
      <c r="D583" s="149"/>
    </row>
    <row r="584" spans="1:4" ht="15.75" customHeight="1">
      <c r="A584" s="149"/>
      <c r="B584" s="149"/>
      <c r="C584" s="150"/>
      <c r="D584" s="149"/>
    </row>
    <row r="585" spans="1:4" ht="15.75" customHeight="1">
      <c r="A585" s="149"/>
      <c r="B585" s="149"/>
      <c r="C585" s="150"/>
      <c r="D585" s="149"/>
    </row>
    <row r="586" spans="1:4" ht="15.75" customHeight="1">
      <c r="A586" s="149"/>
      <c r="B586" s="149"/>
      <c r="C586" s="150"/>
      <c r="D586" s="149"/>
    </row>
    <row r="587" spans="1:4" ht="15.75" customHeight="1">
      <c r="A587" s="149"/>
      <c r="B587" s="149"/>
      <c r="C587" s="150"/>
      <c r="D587" s="149"/>
    </row>
    <row r="588" spans="1:4" ht="15.75" customHeight="1">
      <c r="A588" s="149"/>
      <c r="B588" s="149"/>
      <c r="C588" s="150"/>
      <c r="D588" s="149"/>
    </row>
    <row r="589" spans="1:4" ht="15.75" customHeight="1">
      <c r="A589" s="149"/>
      <c r="B589" s="149"/>
      <c r="C589" s="150"/>
      <c r="D589" s="149"/>
    </row>
    <row r="590" spans="1:4" ht="15.75" customHeight="1">
      <c r="A590" s="149"/>
      <c r="B590" s="149"/>
      <c r="C590" s="150"/>
      <c r="D590" s="149"/>
    </row>
    <row r="591" spans="1:4" ht="15.75" customHeight="1">
      <c r="A591" s="149"/>
      <c r="B591" s="149"/>
      <c r="C591" s="150"/>
      <c r="D591" s="149"/>
    </row>
    <row r="592" spans="1:4" ht="15.75" customHeight="1">
      <c r="A592" s="149"/>
      <c r="B592" s="149"/>
      <c r="C592" s="150"/>
      <c r="D592" s="149"/>
    </row>
    <row r="593" spans="1:4" ht="15.75" customHeight="1">
      <c r="A593" s="149"/>
      <c r="B593" s="149"/>
      <c r="C593" s="150"/>
      <c r="D593" s="149"/>
    </row>
    <row r="594" spans="1:4" ht="15.75" customHeight="1">
      <c r="A594" s="149"/>
      <c r="B594" s="149"/>
      <c r="C594" s="150"/>
      <c r="D594" s="149"/>
    </row>
    <row r="595" spans="1:4" ht="15.75" customHeight="1">
      <c r="A595" s="149"/>
      <c r="B595" s="149"/>
      <c r="C595" s="150"/>
      <c r="D595" s="149"/>
    </row>
    <row r="596" spans="1:4" ht="15.75" customHeight="1">
      <c r="A596" s="149"/>
      <c r="B596" s="149"/>
      <c r="C596" s="150"/>
      <c r="D596" s="149"/>
    </row>
    <row r="597" spans="1:4" ht="15.75" customHeight="1">
      <c r="A597" s="149"/>
      <c r="B597" s="149"/>
      <c r="C597" s="150"/>
      <c r="D597" s="149"/>
    </row>
    <row r="598" spans="1:4" ht="15.75" customHeight="1">
      <c r="A598" s="149"/>
      <c r="B598" s="149"/>
      <c r="C598" s="150"/>
      <c r="D598" s="149"/>
    </row>
    <row r="599" spans="1:4" ht="15.75" customHeight="1">
      <c r="A599" s="149"/>
      <c r="B599" s="149"/>
      <c r="C599" s="150"/>
      <c r="D599" s="149"/>
    </row>
    <row r="600" spans="1:4" ht="15.75" customHeight="1">
      <c r="A600" s="149"/>
      <c r="B600" s="149"/>
      <c r="C600" s="150"/>
      <c r="D600" s="149"/>
    </row>
    <row r="601" spans="1:4" ht="15.75" customHeight="1">
      <c r="A601" s="149"/>
      <c r="B601" s="149"/>
      <c r="C601" s="150"/>
      <c r="D601" s="149"/>
    </row>
    <row r="602" spans="1:4" ht="15.75" customHeight="1">
      <c r="A602" s="149"/>
      <c r="B602" s="149"/>
      <c r="C602" s="150"/>
      <c r="D602" s="149"/>
    </row>
    <row r="603" spans="1:4" ht="15.75" customHeight="1">
      <c r="A603" s="149"/>
      <c r="B603" s="149"/>
      <c r="C603" s="150"/>
      <c r="D603" s="149"/>
    </row>
    <row r="604" spans="1:4" ht="15.75" customHeight="1">
      <c r="A604" s="149"/>
      <c r="B604" s="149"/>
      <c r="C604" s="150"/>
      <c r="D604" s="149"/>
    </row>
    <row r="605" spans="1:4" ht="15.75" customHeight="1">
      <c r="A605" s="149"/>
      <c r="B605" s="149"/>
      <c r="C605" s="150"/>
      <c r="D605" s="149"/>
    </row>
    <row r="606" spans="1:4" ht="15.75" customHeight="1">
      <c r="A606" s="149"/>
      <c r="B606" s="149"/>
      <c r="C606" s="150"/>
      <c r="D606" s="149"/>
    </row>
    <row r="607" spans="1:4" ht="15.75" customHeight="1">
      <c r="A607" s="149"/>
      <c r="B607" s="149"/>
      <c r="C607" s="150"/>
      <c r="D607" s="149"/>
    </row>
    <row r="608" spans="1:4" ht="15.75" customHeight="1">
      <c r="A608" s="149"/>
      <c r="B608" s="149"/>
      <c r="C608" s="150"/>
      <c r="D608" s="149"/>
    </row>
    <row r="609" spans="1:4" ht="15.75" customHeight="1">
      <c r="A609" s="149"/>
      <c r="B609" s="149"/>
      <c r="C609" s="150"/>
      <c r="D609" s="149"/>
    </row>
    <row r="610" spans="1:4" ht="15.75" customHeight="1">
      <c r="A610" s="149"/>
      <c r="B610" s="149"/>
      <c r="C610" s="150"/>
      <c r="D610" s="149"/>
    </row>
    <row r="611" spans="1:4" ht="15.75" customHeight="1">
      <c r="A611" s="149"/>
      <c r="B611" s="149"/>
      <c r="C611" s="150"/>
      <c r="D611" s="149"/>
    </row>
    <row r="612" spans="1:4" ht="15.75" customHeight="1">
      <c r="A612" s="149"/>
      <c r="B612" s="149"/>
      <c r="C612" s="150"/>
      <c r="D612" s="149"/>
    </row>
    <row r="613" spans="1:4" ht="15.75" customHeight="1">
      <c r="A613" s="149"/>
      <c r="B613" s="149"/>
      <c r="C613" s="150"/>
      <c r="D613" s="149"/>
    </row>
    <row r="614" spans="1:4" ht="15.75" customHeight="1">
      <c r="A614" s="149"/>
      <c r="B614" s="149"/>
      <c r="C614" s="150"/>
      <c r="D614" s="149"/>
    </row>
    <row r="615" spans="1:4" ht="15.75" customHeight="1">
      <c r="A615" s="149"/>
      <c r="B615" s="149"/>
      <c r="C615" s="150"/>
      <c r="D615" s="149"/>
    </row>
    <row r="616" spans="1:4" ht="15.75" customHeight="1">
      <c r="A616" s="149"/>
      <c r="B616" s="149"/>
      <c r="C616" s="150"/>
      <c r="D616" s="149"/>
    </row>
    <row r="617" spans="1:4" ht="15.75" customHeight="1">
      <c r="A617" s="149"/>
      <c r="B617" s="149"/>
      <c r="C617" s="150"/>
      <c r="D617" s="149"/>
    </row>
    <row r="618" spans="1:4" ht="15.75" customHeight="1">
      <c r="A618" s="149"/>
      <c r="B618" s="149"/>
      <c r="C618" s="150"/>
      <c r="D618" s="149"/>
    </row>
    <row r="619" spans="1:4" ht="15.75" customHeight="1">
      <c r="A619" s="149"/>
      <c r="B619" s="149"/>
      <c r="C619" s="150"/>
      <c r="D619" s="149"/>
    </row>
    <row r="620" spans="1:4" ht="15.75" customHeight="1">
      <c r="A620" s="149"/>
      <c r="B620" s="149"/>
      <c r="C620" s="150"/>
      <c r="D620" s="149"/>
    </row>
    <row r="621" spans="1:4" ht="15.75" customHeight="1">
      <c r="A621" s="149"/>
      <c r="B621" s="149"/>
      <c r="C621" s="150"/>
      <c r="D621" s="149"/>
    </row>
    <row r="622" spans="1:4" ht="15.75" customHeight="1">
      <c r="A622" s="149"/>
      <c r="B622" s="149"/>
      <c r="C622" s="150"/>
      <c r="D622" s="149"/>
    </row>
    <row r="623" spans="1:4" ht="15.75" customHeight="1">
      <c r="A623" s="149"/>
      <c r="B623" s="149"/>
      <c r="C623" s="150"/>
      <c r="D623" s="149"/>
    </row>
    <row r="624" spans="1:4" ht="15.75" customHeight="1">
      <c r="A624" s="149"/>
      <c r="B624" s="149"/>
      <c r="C624" s="150"/>
      <c r="D624" s="149"/>
    </row>
    <row r="625" spans="1:4" ht="15.75" customHeight="1">
      <c r="A625" s="149"/>
      <c r="B625" s="149"/>
      <c r="C625" s="150"/>
      <c r="D625" s="149"/>
    </row>
    <row r="626" spans="1:4" ht="15.75" customHeight="1">
      <c r="A626" s="149"/>
      <c r="B626" s="149"/>
      <c r="C626" s="150"/>
      <c r="D626" s="149"/>
    </row>
    <row r="627" spans="1:4" ht="15.75" customHeight="1">
      <c r="A627" s="149"/>
      <c r="B627" s="149"/>
      <c r="C627" s="150"/>
      <c r="D627" s="149"/>
    </row>
    <row r="628" spans="1:4" ht="15.75" customHeight="1">
      <c r="A628" s="149"/>
      <c r="B628" s="149"/>
      <c r="C628" s="150"/>
      <c r="D628" s="149"/>
    </row>
    <row r="629" spans="1:4" ht="15.75" customHeight="1">
      <c r="A629" s="149"/>
      <c r="B629" s="149"/>
      <c r="C629" s="150"/>
      <c r="D629" s="149"/>
    </row>
    <row r="630" spans="1:4" ht="15.75" customHeight="1">
      <c r="A630" s="149"/>
      <c r="B630" s="149"/>
      <c r="C630" s="150"/>
      <c r="D630" s="149"/>
    </row>
    <row r="631" spans="1:4" ht="15.75" customHeight="1">
      <c r="A631" s="149"/>
      <c r="B631" s="149"/>
      <c r="C631" s="150"/>
      <c r="D631" s="149"/>
    </row>
    <row r="632" spans="1:4" ht="15.75" customHeight="1">
      <c r="A632" s="149"/>
      <c r="B632" s="149"/>
      <c r="C632" s="150"/>
      <c r="D632" s="149"/>
    </row>
    <row r="633" spans="1:4" ht="15.75" customHeight="1">
      <c r="A633" s="149"/>
      <c r="B633" s="149"/>
      <c r="C633" s="150"/>
      <c r="D633" s="149"/>
    </row>
    <row r="634" spans="1:4" ht="15.75" customHeight="1">
      <c r="A634" s="149"/>
      <c r="B634" s="149"/>
      <c r="C634" s="150"/>
      <c r="D634" s="149"/>
    </row>
    <row r="635" spans="1:4" ht="15.75" customHeight="1">
      <c r="A635" s="149"/>
      <c r="B635" s="149"/>
      <c r="C635" s="150"/>
      <c r="D635" s="149"/>
    </row>
    <row r="636" spans="1:4" ht="15.75" customHeight="1">
      <c r="A636" s="149"/>
      <c r="B636" s="149"/>
      <c r="C636" s="150"/>
      <c r="D636" s="149"/>
    </row>
    <row r="637" spans="1:4" ht="15.75" customHeight="1">
      <c r="A637" s="149"/>
      <c r="B637" s="149"/>
      <c r="C637" s="150"/>
      <c r="D637" s="149"/>
    </row>
    <row r="638" spans="1:4" ht="15.75" customHeight="1">
      <c r="A638" s="149"/>
      <c r="B638" s="149"/>
      <c r="C638" s="150"/>
      <c r="D638" s="149"/>
    </row>
    <row r="639" spans="1:4" ht="15.75" customHeight="1">
      <c r="A639" s="149"/>
      <c r="B639" s="149"/>
      <c r="C639" s="150"/>
      <c r="D639" s="149"/>
    </row>
    <row r="640" spans="1:4" ht="15.75" customHeight="1">
      <c r="A640" s="149"/>
      <c r="B640" s="149"/>
      <c r="C640" s="150"/>
      <c r="D640" s="149"/>
    </row>
    <row r="641" spans="1:4" ht="15.75" customHeight="1">
      <c r="A641" s="149"/>
      <c r="B641" s="149"/>
      <c r="C641" s="150"/>
      <c r="D641" s="149"/>
    </row>
    <row r="642" spans="1:4" ht="15.75" customHeight="1">
      <c r="A642" s="149"/>
      <c r="B642" s="149"/>
      <c r="C642" s="150"/>
      <c r="D642" s="149"/>
    </row>
    <row r="643" spans="1:4" ht="15.75" customHeight="1">
      <c r="A643" s="149"/>
      <c r="B643" s="149"/>
      <c r="C643" s="150"/>
      <c r="D643" s="149"/>
    </row>
    <row r="644" spans="1:4" ht="15.75" customHeight="1">
      <c r="A644" s="149"/>
      <c r="B644" s="149"/>
      <c r="C644" s="150"/>
      <c r="D644" s="149"/>
    </row>
    <row r="645" spans="1:4" ht="15.75" customHeight="1">
      <c r="A645" s="149"/>
      <c r="B645" s="149"/>
      <c r="C645" s="150"/>
      <c r="D645" s="149"/>
    </row>
    <row r="646" spans="1:4" ht="15.75" customHeight="1">
      <c r="A646" s="149"/>
      <c r="B646" s="149"/>
      <c r="C646" s="150"/>
      <c r="D646" s="149"/>
    </row>
    <row r="647" spans="1:4" ht="15.75" customHeight="1">
      <c r="A647" s="149"/>
      <c r="B647" s="149"/>
      <c r="C647" s="150"/>
      <c r="D647" s="149"/>
    </row>
    <row r="648" spans="1:4" ht="15.75" customHeight="1">
      <c r="A648" s="149"/>
      <c r="B648" s="149"/>
      <c r="C648" s="150"/>
      <c r="D648" s="149"/>
    </row>
    <row r="649" spans="1:4" ht="15.75" customHeight="1">
      <c r="A649" s="149"/>
      <c r="B649" s="149"/>
      <c r="C649" s="150"/>
      <c r="D649" s="149"/>
    </row>
    <row r="650" spans="1:4" ht="15.75" customHeight="1">
      <c r="A650" s="149"/>
      <c r="B650" s="149"/>
      <c r="C650" s="150"/>
      <c r="D650" s="149"/>
    </row>
    <row r="651" spans="1:4" ht="15.75" customHeight="1">
      <c r="A651" s="149"/>
      <c r="B651" s="149"/>
      <c r="C651" s="150"/>
      <c r="D651" s="149"/>
    </row>
    <row r="652" spans="1:4" ht="15.75" customHeight="1">
      <c r="A652" s="149"/>
      <c r="B652" s="149"/>
      <c r="C652" s="150"/>
      <c r="D652" s="149"/>
    </row>
    <row r="653" spans="1:4" ht="15.75" customHeight="1">
      <c r="A653" s="149"/>
      <c r="B653" s="149"/>
      <c r="C653" s="150"/>
      <c r="D653" s="149"/>
    </row>
    <row r="654" spans="1:4" ht="15.75" customHeight="1">
      <c r="A654" s="149"/>
      <c r="B654" s="149"/>
      <c r="C654" s="150"/>
      <c r="D654" s="149"/>
    </row>
    <row r="655" spans="1:4" ht="15.75" customHeight="1">
      <c r="A655" s="149"/>
      <c r="B655" s="149"/>
      <c r="C655" s="150"/>
      <c r="D655" s="149"/>
    </row>
    <row r="656" spans="1:4" ht="15.75" customHeight="1">
      <c r="A656" s="149"/>
      <c r="B656" s="149"/>
      <c r="C656" s="150"/>
      <c r="D656" s="149"/>
    </row>
    <row r="657" spans="1:4" ht="15.75" customHeight="1">
      <c r="A657" s="149"/>
      <c r="B657" s="149"/>
      <c r="C657" s="150"/>
      <c r="D657" s="149"/>
    </row>
    <row r="658" spans="1:4" ht="15.75" customHeight="1">
      <c r="A658" s="149"/>
      <c r="B658" s="149"/>
      <c r="C658" s="150"/>
      <c r="D658" s="149"/>
    </row>
    <row r="659" spans="1:4" ht="15.75" customHeight="1">
      <c r="A659" s="149"/>
      <c r="B659" s="149"/>
      <c r="C659" s="150"/>
      <c r="D659" s="149"/>
    </row>
    <row r="660" spans="1:4" ht="15.75" customHeight="1">
      <c r="A660" s="149"/>
      <c r="B660" s="149"/>
      <c r="C660" s="150"/>
      <c r="D660" s="149"/>
    </row>
    <row r="661" spans="1:4" ht="15.75" customHeight="1">
      <c r="A661" s="149"/>
      <c r="B661" s="149"/>
      <c r="C661" s="150"/>
      <c r="D661" s="149"/>
    </row>
    <row r="662" spans="1:4" ht="15.75" customHeight="1">
      <c r="A662" s="149"/>
      <c r="B662" s="149"/>
      <c r="C662" s="150"/>
      <c r="D662" s="149"/>
    </row>
    <row r="663" spans="1:4" ht="15.75" customHeight="1">
      <c r="A663" s="149"/>
      <c r="B663" s="149"/>
      <c r="C663" s="150"/>
      <c r="D663" s="149"/>
    </row>
    <row r="664" spans="1:4" ht="15.75" customHeight="1">
      <c r="A664" s="149"/>
      <c r="B664" s="149"/>
      <c r="C664" s="150"/>
      <c r="D664" s="149"/>
    </row>
    <row r="665" spans="1:4" ht="15.75" customHeight="1">
      <c r="A665" s="149"/>
      <c r="B665" s="149"/>
      <c r="C665" s="150"/>
      <c r="D665" s="149"/>
    </row>
    <row r="666" spans="1:4" ht="15.75" customHeight="1">
      <c r="A666" s="149"/>
      <c r="B666" s="149"/>
      <c r="C666" s="150"/>
      <c r="D666" s="149"/>
    </row>
    <row r="667" spans="1:4" ht="15.75" customHeight="1">
      <c r="A667" s="149"/>
      <c r="B667" s="149"/>
      <c r="C667" s="150"/>
      <c r="D667" s="149"/>
    </row>
    <row r="668" spans="1:4" ht="15.75" customHeight="1">
      <c r="A668" s="149"/>
      <c r="B668" s="149"/>
      <c r="C668" s="150"/>
      <c r="D668" s="149"/>
    </row>
    <row r="669" spans="1:4" ht="15.75" customHeight="1">
      <c r="A669" s="149"/>
      <c r="B669" s="149"/>
      <c r="C669" s="150"/>
      <c r="D669" s="149"/>
    </row>
    <row r="670" spans="1:4" ht="15.75" customHeight="1">
      <c r="A670" s="149"/>
      <c r="B670" s="149"/>
      <c r="C670" s="150"/>
      <c r="D670" s="149"/>
    </row>
    <row r="671" spans="1:4" ht="15.75" customHeight="1">
      <c r="A671" s="149"/>
      <c r="B671" s="149"/>
      <c r="C671" s="150"/>
      <c r="D671" s="149"/>
    </row>
    <row r="672" spans="1:4" ht="15.75" customHeight="1">
      <c r="A672" s="149"/>
      <c r="B672" s="149"/>
      <c r="C672" s="150"/>
      <c r="D672" s="149"/>
    </row>
    <row r="673" spans="1:4" ht="15.75" customHeight="1">
      <c r="A673" s="149"/>
      <c r="B673" s="149"/>
      <c r="C673" s="150"/>
      <c r="D673" s="149"/>
    </row>
    <row r="674" spans="1:4" ht="15.75" customHeight="1">
      <c r="A674" s="149"/>
      <c r="B674" s="149"/>
      <c r="C674" s="150"/>
      <c r="D674" s="149"/>
    </row>
    <row r="675" spans="1:4" ht="15.75" customHeight="1">
      <c r="A675" s="149"/>
      <c r="B675" s="149"/>
      <c r="C675" s="150"/>
      <c r="D675" s="149"/>
    </row>
    <row r="676" spans="1:4" ht="15.75" customHeight="1">
      <c r="A676" s="149"/>
      <c r="B676" s="149"/>
      <c r="C676" s="150"/>
      <c r="D676" s="149"/>
    </row>
    <row r="677" spans="1:4" ht="15.75" customHeight="1">
      <c r="A677" s="149"/>
      <c r="B677" s="149"/>
      <c r="C677" s="150"/>
      <c r="D677" s="149"/>
    </row>
    <row r="678" spans="1:4" ht="15.75" customHeight="1">
      <c r="A678" s="149"/>
      <c r="B678" s="149"/>
      <c r="C678" s="150"/>
      <c r="D678" s="149"/>
    </row>
    <row r="679" spans="1:4" ht="15.75" customHeight="1">
      <c r="A679" s="149"/>
      <c r="B679" s="149"/>
      <c r="C679" s="150"/>
      <c r="D679" s="149"/>
    </row>
    <row r="680" spans="1:4" ht="15.75" customHeight="1">
      <c r="A680" s="149"/>
      <c r="B680" s="149"/>
      <c r="C680" s="150"/>
      <c r="D680" s="149"/>
    </row>
    <row r="681" spans="1:4" ht="15.75" customHeight="1">
      <c r="A681" s="149"/>
      <c r="B681" s="149"/>
      <c r="C681" s="150"/>
      <c r="D681" s="149"/>
    </row>
    <row r="682" spans="1:4" ht="15.75" customHeight="1">
      <c r="A682" s="149"/>
      <c r="B682" s="149"/>
      <c r="C682" s="150"/>
      <c r="D682" s="149"/>
    </row>
    <row r="683" spans="1:4" ht="15.75" customHeight="1">
      <c r="A683" s="149"/>
      <c r="B683" s="149"/>
      <c r="C683" s="150"/>
      <c r="D683" s="149"/>
    </row>
    <row r="684" spans="1:4" ht="15.75" customHeight="1">
      <c r="A684" s="149"/>
      <c r="B684" s="149"/>
      <c r="C684" s="150"/>
      <c r="D684" s="149"/>
    </row>
    <row r="685" spans="1:4" ht="15.75" customHeight="1">
      <c r="A685" s="149"/>
      <c r="B685" s="149"/>
      <c r="C685" s="150"/>
      <c r="D685" s="149"/>
    </row>
    <row r="686" spans="1:4" ht="15.75" customHeight="1">
      <c r="A686" s="149"/>
      <c r="B686" s="149"/>
      <c r="C686" s="150"/>
      <c r="D686" s="149"/>
    </row>
    <row r="687" spans="1:4" ht="15.75" customHeight="1">
      <c r="A687" s="149"/>
      <c r="B687" s="149"/>
      <c r="C687" s="150"/>
      <c r="D687" s="149"/>
    </row>
    <row r="688" spans="1:4" ht="15.75" customHeight="1">
      <c r="A688" s="149"/>
      <c r="B688" s="149"/>
      <c r="C688" s="150"/>
      <c r="D688" s="149"/>
    </row>
    <row r="689" spans="1:4" ht="15.75" customHeight="1">
      <c r="A689" s="149"/>
      <c r="B689" s="149"/>
      <c r="C689" s="150"/>
      <c r="D689" s="149"/>
    </row>
    <row r="690" spans="1:4" ht="15.75" customHeight="1">
      <c r="A690" s="149"/>
      <c r="B690" s="149"/>
      <c r="C690" s="150"/>
      <c r="D690" s="149"/>
    </row>
    <row r="691" spans="1:4" ht="15.75" customHeight="1">
      <c r="A691" s="149"/>
      <c r="B691" s="149"/>
      <c r="C691" s="150"/>
      <c r="D691" s="149"/>
    </row>
    <row r="692" spans="1:4" ht="15.75" customHeight="1">
      <c r="A692" s="149"/>
      <c r="B692" s="149"/>
      <c r="C692" s="150"/>
      <c r="D692" s="149"/>
    </row>
    <row r="693" spans="1:4" ht="15.75" customHeight="1">
      <c r="A693" s="149"/>
      <c r="B693" s="149"/>
      <c r="C693" s="150"/>
      <c r="D693" s="149"/>
    </row>
    <row r="694" spans="1:4" ht="15.75" customHeight="1">
      <c r="A694" s="149"/>
      <c r="B694" s="149"/>
      <c r="C694" s="150"/>
      <c r="D694" s="149"/>
    </row>
    <row r="695" spans="1:4" ht="15.75" customHeight="1">
      <c r="A695" s="149"/>
      <c r="B695" s="149"/>
      <c r="C695" s="150"/>
      <c r="D695" s="149"/>
    </row>
    <row r="696" spans="1:4" ht="15.75" customHeight="1">
      <c r="A696" s="149"/>
      <c r="B696" s="149"/>
      <c r="C696" s="150"/>
      <c r="D696" s="149"/>
    </row>
    <row r="697" spans="1:4" ht="15.75" customHeight="1">
      <c r="A697" s="149"/>
      <c r="B697" s="149"/>
      <c r="C697" s="150"/>
      <c r="D697" s="149"/>
    </row>
    <row r="698" spans="1:4" ht="15.75" customHeight="1">
      <c r="A698" s="149"/>
      <c r="B698" s="149"/>
      <c r="C698" s="150"/>
      <c r="D698" s="149"/>
    </row>
    <row r="699" spans="1:4" ht="15.75" customHeight="1">
      <c r="A699" s="149"/>
      <c r="B699" s="149"/>
      <c r="C699" s="150"/>
      <c r="D699" s="149"/>
    </row>
    <row r="700" spans="1:4" ht="15.75" customHeight="1">
      <c r="A700" s="149"/>
      <c r="B700" s="149"/>
      <c r="C700" s="150"/>
      <c r="D700" s="149"/>
    </row>
    <row r="701" spans="1:4" ht="15.75" customHeight="1">
      <c r="A701" s="149"/>
      <c r="B701" s="149"/>
      <c r="C701" s="150"/>
      <c r="D701" s="149"/>
    </row>
    <row r="702" spans="1:4" ht="15.75" customHeight="1">
      <c r="A702" s="149"/>
      <c r="B702" s="149"/>
      <c r="C702" s="150"/>
      <c r="D702" s="149"/>
    </row>
    <row r="703" spans="1:4" ht="15.75" customHeight="1">
      <c r="A703" s="149"/>
      <c r="B703" s="149"/>
      <c r="C703" s="150"/>
      <c r="D703" s="149"/>
    </row>
    <row r="704" spans="1:4" ht="15.75" customHeight="1">
      <c r="A704" s="149"/>
      <c r="B704" s="149"/>
      <c r="C704" s="150"/>
      <c r="D704" s="149"/>
    </row>
    <row r="705" spans="1:4" ht="15.75" customHeight="1">
      <c r="A705" s="149"/>
      <c r="B705" s="149"/>
      <c r="C705" s="150"/>
      <c r="D705" s="149"/>
    </row>
    <row r="706" spans="1:4" ht="15.75" customHeight="1">
      <c r="A706" s="149"/>
      <c r="B706" s="149"/>
      <c r="C706" s="150"/>
      <c r="D706" s="149"/>
    </row>
    <row r="707" spans="1:4" ht="15.75" customHeight="1">
      <c r="A707" s="149"/>
      <c r="B707" s="149"/>
      <c r="C707" s="150"/>
      <c r="D707" s="149"/>
    </row>
    <row r="708" spans="1:4" ht="15.75" customHeight="1">
      <c r="A708" s="149"/>
      <c r="B708" s="149"/>
      <c r="C708" s="150"/>
      <c r="D708" s="149"/>
    </row>
    <row r="709" spans="1:4" ht="15.75" customHeight="1">
      <c r="A709" s="149"/>
      <c r="B709" s="149"/>
      <c r="C709" s="150"/>
      <c r="D709" s="149"/>
    </row>
    <row r="710" spans="1:4" ht="15.75" customHeight="1">
      <c r="A710" s="149"/>
      <c r="B710" s="149"/>
      <c r="C710" s="150"/>
      <c r="D710" s="149"/>
    </row>
    <row r="711" spans="1:4" ht="15.75" customHeight="1">
      <c r="A711" s="149"/>
      <c r="B711" s="149"/>
      <c r="C711" s="150"/>
      <c r="D711" s="149"/>
    </row>
    <row r="712" spans="1:4" ht="15.75" customHeight="1">
      <c r="A712" s="149"/>
      <c r="B712" s="149"/>
      <c r="C712" s="150"/>
      <c r="D712" s="149"/>
    </row>
    <row r="713" spans="1:4" ht="15.75" customHeight="1">
      <c r="A713" s="149"/>
      <c r="B713" s="149"/>
      <c r="C713" s="150"/>
      <c r="D713" s="149"/>
    </row>
    <row r="714" spans="1:4" ht="15.75" customHeight="1">
      <c r="A714" s="149"/>
      <c r="B714" s="149"/>
      <c r="C714" s="150"/>
      <c r="D714" s="149"/>
    </row>
    <row r="715" spans="1:4" ht="15.75" customHeight="1">
      <c r="A715" s="149"/>
      <c r="B715" s="149"/>
      <c r="C715" s="150"/>
      <c r="D715" s="149"/>
    </row>
    <row r="716" spans="1:4" ht="15.75" customHeight="1">
      <c r="A716" s="149"/>
      <c r="B716" s="149"/>
      <c r="C716" s="150"/>
      <c r="D716" s="149"/>
    </row>
    <row r="717" spans="1:4" ht="15.75" customHeight="1">
      <c r="A717" s="149"/>
      <c r="B717" s="149"/>
      <c r="C717" s="150"/>
      <c r="D717" s="149"/>
    </row>
    <row r="718" spans="1:4" ht="15.75" customHeight="1">
      <c r="A718" s="149"/>
      <c r="B718" s="149"/>
      <c r="C718" s="150"/>
      <c r="D718" s="149"/>
    </row>
    <row r="719" spans="1:4" ht="15.75" customHeight="1">
      <c r="A719" s="149"/>
      <c r="B719" s="149"/>
      <c r="C719" s="150"/>
      <c r="D719" s="149"/>
    </row>
    <row r="720" spans="1:4" ht="15.75" customHeight="1">
      <c r="A720" s="149"/>
      <c r="B720" s="149"/>
      <c r="C720" s="150"/>
      <c r="D720" s="149"/>
    </row>
    <row r="721" spans="1:4" ht="15.75" customHeight="1">
      <c r="A721" s="149"/>
      <c r="B721" s="149"/>
      <c r="C721" s="150"/>
      <c r="D721" s="149"/>
    </row>
    <row r="722" spans="1:4" ht="15.75" customHeight="1">
      <c r="A722" s="149"/>
      <c r="B722" s="149"/>
      <c r="C722" s="150"/>
      <c r="D722" s="149"/>
    </row>
    <row r="723" spans="1:4" ht="15.75" customHeight="1">
      <c r="A723" s="149"/>
      <c r="B723" s="149"/>
      <c r="C723" s="150"/>
      <c r="D723" s="149"/>
    </row>
    <row r="724" spans="1:4" ht="15.75" customHeight="1">
      <c r="A724" s="149"/>
      <c r="B724" s="149"/>
      <c r="C724" s="150"/>
      <c r="D724" s="149"/>
    </row>
    <row r="725" spans="1:4" ht="15.75" customHeight="1">
      <c r="A725" s="149"/>
      <c r="B725" s="149"/>
      <c r="C725" s="150"/>
      <c r="D725" s="149"/>
    </row>
    <row r="726" spans="1:4" ht="15.75" customHeight="1">
      <c r="A726" s="149"/>
      <c r="B726" s="149"/>
      <c r="C726" s="150"/>
      <c r="D726" s="149"/>
    </row>
    <row r="727" spans="1:4" ht="15.75" customHeight="1">
      <c r="A727" s="149"/>
      <c r="B727" s="149"/>
      <c r="C727" s="150"/>
      <c r="D727" s="149"/>
    </row>
    <row r="728" spans="1:4" ht="15.75" customHeight="1">
      <c r="A728" s="149"/>
      <c r="B728" s="149"/>
      <c r="C728" s="150"/>
      <c r="D728" s="149"/>
    </row>
    <row r="729" spans="1:4" ht="15.75" customHeight="1">
      <c r="A729" s="149"/>
      <c r="B729" s="149"/>
      <c r="C729" s="150"/>
      <c r="D729" s="149"/>
    </row>
    <row r="730" spans="1:4" ht="15.75" customHeight="1">
      <c r="A730" s="149"/>
      <c r="B730" s="149"/>
      <c r="C730" s="150"/>
      <c r="D730" s="149"/>
    </row>
    <row r="731" spans="1:4" ht="15.75" customHeight="1">
      <c r="A731" s="149"/>
      <c r="B731" s="149"/>
      <c r="C731" s="150"/>
      <c r="D731" s="149"/>
    </row>
    <row r="732" spans="1:4" ht="15.75" customHeight="1">
      <c r="A732" s="149"/>
      <c r="B732" s="149"/>
      <c r="C732" s="150"/>
      <c r="D732" s="149"/>
    </row>
    <row r="733" spans="1:4" ht="15.75" customHeight="1">
      <c r="A733" s="149"/>
      <c r="B733" s="149"/>
      <c r="C733" s="150"/>
      <c r="D733" s="149"/>
    </row>
    <row r="734" spans="1:4" ht="15.75" customHeight="1">
      <c r="A734" s="149"/>
      <c r="B734" s="149"/>
      <c r="C734" s="150"/>
      <c r="D734" s="149"/>
    </row>
    <row r="735" spans="1:4" ht="15.75" customHeight="1">
      <c r="A735" s="149"/>
      <c r="B735" s="149"/>
      <c r="C735" s="150"/>
      <c r="D735" s="149"/>
    </row>
    <row r="736" spans="1:4" ht="15.75" customHeight="1">
      <c r="A736" s="149"/>
      <c r="B736" s="149"/>
      <c r="C736" s="150"/>
      <c r="D736" s="149"/>
    </row>
    <row r="737" spans="1:4" ht="15.75" customHeight="1">
      <c r="A737" s="149"/>
      <c r="B737" s="149"/>
      <c r="C737" s="150"/>
      <c r="D737" s="149"/>
    </row>
    <row r="738" spans="1:4" ht="15.75" customHeight="1">
      <c r="A738" s="149"/>
      <c r="B738" s="149"/>
      <c r="C738" s="150"/>
      <c r="D738" s="149"/>
    </row>
    <row r="739" spans="1:4" ht="15.75" customHeight="1">
      <c r="A739" s="149"/>
      <c r="B739" s="149"/>
      <c r="C739" s="150"/>
      <c r="D739" s="149"/>
    </row>
    <row r="740" spans="1:4" ht="15.75" customHeight="1">
      <c r="A740" s="149"/>
      <c r="B740" s="149"/>
      <c r="C740" s="150"/>
      <c r="D740" s="149"/>
    </row>
    <row r="741" spans="1:4" ht="15.75" customHeight="1">
      <c r="A741" s="149"/>
      <c r="B741" s="149"/>
      <c r="C741" s="150"/>
      <c r="D741" s="149"/>
    </row>
    <row r="742" spans="1:4" ht="15.75" customHeight="1">
      <c r="A742" s="149"/>
      <c r="B742" s="149"/>
      <c r="C742" s="150"/>
      <c r="D742" s="149"/>
    </row>
    <row r="743" spans="1:4" ht="15.75" customHeight="1">
      <c r="A743" s="149"/>
      <c r="B743" s="149"/>
      <c r="C743" s="150"/>
      <c r="D743" s="149"/>
    </row>
    <row r="744" spans="1:4" ht="15.75" customHeight="1">
      <c r="A744" s="149"/>
      <c r="B744" s="149"/>
      <c r="C744" s="150"/>
      <c r="D744" s="149"/>
    </row>
    <row r="745" spans="1:4" ht="15.75" customHeight="1">
      <c r="A745" s="149"/>
      <c r="B745" s="149"/>
      <c r="C745" s="150"/>
      <c r="D745" s="149"/>
    </row>
    <row r="746" spans="1:4" ht="15.75" customHeight="1">
      <c r="A746" s="149"/>
      <c r="B746" s="149"/>
      <c r="C746" s="150"/>
      <c r="D746" s="149"/>
    </row>
    <row r="747" spans="1:4" ht="15.75" customHeight="1">
      <c r="A747" s="149"/>
      <c r="B747" s="149"/>
      <c r="C747" s="150"/>
      <c r="D747" s="149"/>
    </row>
    <row r="748" spans="1:4" ht="15.75" customHeight="1">
      <c r="A748" s="149"/>
      <c r="B748" s="149"/>
      <c r="C748" s="150"/>
      <c r="D748" s="149"/>
    </row>
    <row r="749" spans="1:4" ht="15.75" customHeight="1">
      <c r="A749" s="149"/>
      <c r="B749" s="149"/>
      <c r="C749" s="150"/>
      <c r="D749" s="149"/>
    </row>
    <row r="750" spans="1:4" ht="15.75" customHeight="1">
      <c r="A750" s="149"/>
      <c r="B750" s="149"/>
      <c r="C750" s="150"/>
      <c r="D750" s="149"/>
    </row>
    <row r="751" spans="1:4" ht="15.75" customHeight="1">
      <c r="A751" s="149"/>
      <c r="B751" s="149"/>
      <c r="C751" s="150"/>
      <c r="D751" s="149"/>
    </row>
    <row r="752" spans="1:4" ht="15.75" customHeight="1">
      <c r="A752" s="149"/>
      <c r="B752" s="149"/>
      <c r="C752" s="150"/>
      <c r="D752" s="149"/>
    </row>
    <row r="753" spans="1:4" ht="15.75" customHeight="1">
      <c r="A753" s="149"/>
      <c r="B753" s="149"/>
      <c r="C753" s="150"/>
      <c r="D753" s="149"/>
    </row>
    <row r="754" spans="1:4" ht="15.75" customHeight="1">
      <c r="A754" s="149"/>
      <c r="B754" s="149"/>
      <c r="C754" s="150"/>
      <c r="D754" s="149"/>
    </row>
    <row r="755" spans="1:4" ht="15.75" customHeight="1">
      <c r="A755" s="149"/>
      <c r="B755" s="149"/>
      <c r="C755" s="150"/>
      <c r="D755" s="149"/>
    </row>
    <row r="756" spans="1:4" ht="15.75" customHeight="1">
      <c r="A756" s="149"/>
      <c r="B756" s="149"/>
      <c r="C756" s="150"/>
      <c r="D756" s="149"/>
    </row>
    <row r="757" spans="1:4" ht="15.75" customHeight="1">
      <c r="A757" s="149"/>
      <c r="B757" s="149"/>
      <c r="C757" s="150"/>
      <c r="D757" s="149"/>
    </row>
    <row r="758" spans="1:4" ht="15.75" customHeight="1">
      <c r="A758" s="149"/>
      <c r="B758" s="149"/>
      <c r="C758" s="150"/>
      <c r="D758" s="149"/>
    </row>
    <row r="759" spans="1:4" ht="15.75" customHeight="1">
      <c r="A759" s="149"/>
      <c r="B759" s="149"/>
      <c r="C759" s="150"/>
      <c r="D759" s="149"/>
    </row>
    <row r="760" spans="1:4" ht="15.75" customHeight="1">
      <c r="A760" s="149"/>
      <c r="B760" s="149"/>
      <c r="C760" s="150"/>
      <c r="D760" s="149"/>
    </row>
    <row r="761" spans="1:4" ht="15.75" customHeight="1">
      <c r="A761" s="149"/>
      <c r="B761" s="149"/>
      <c r="C761" s="150"/>
      <c r="D761" s="149"/>
    </row>
    <row r="762" spans="1:4" ht="15.75" customHeight="1">
      <c r="A762" s="149"/>
      <c r="B762" s="149"/>
      <c r="C762" s="150"/>
      <c r="D762" s="149"/>
    </row>
    <row r="763" spans="1:4" ht="15.75" customHeight="1">
      <c r="A763" s="149"/>
      <c r="B763" s="149"/>
      <c r="C763" s="150"/>
      <c r="D763" s="149"/>
    </row>
    <row r="764" spans="1:4" ht="15.75" customHeight="1">
      <c r="A764" s="149"/>
      <c r="B764" s="149"/>
      <c r="C764" s="150"/>
      <c r="D764" s="149"/>
    </row>
    <row r="765" spans="1:4" ht="15.75" customHeight="1">
      <c r="A765" s="149"/>
      <c r="B765" s="149"/>
      <c r="C765" s="150"/>
      <c r="D765" s="149"/>
    </row>
    <row r="766" spans="1:4" ht="15.75" customHeight="1">
      <c r="A766" s="149"/>
      <c r="B766" s="149"/>
      <c r="C766" s="150"/>
      <c r="D766" s="149"/>
    </row>
    <row r="767" spans="1:4" ht="15.75" customHeight="1">
      <c r="A767" s="149"/>
      <c r="B767" s="149"/>
      <c r="C767" s="150"/>
      <c r="D767" s="149"/>
    </row>
    <row r="768" spans="1:4" ht="15.75" customHeight="1">
      <c r="A768" s="149"/>
      <c r="B768" s="149"/>
      <c r="C768" s="150"/>
      <c r="D768" s="149"/>
    </row>
    <row r="769" spans="1:4" ht="15.75" customHeight="1">
      <c r="A769" s="149"/>
      <c r="B769" s="149"/>
      <c r="C769" s="150"/>
      <c r="D769" s="149"/>
    </row>
    <row r="770" spans="1:4" ht="15.75" customHeight="1">
      <c r="A770" s="149"/>
      <c r="B770" s="149"/>
      <c r="C770" s="150"/>
      <c r="D770" s="149"/>
    </row>
    <row r="771" spans="1:4" ht="15.75" customHeight="1">
      <c r="A771" s="149"/>
      <c r="B771" s="149"/>
      <c r="C771" s="150"/>
      <c r="D771" s="149"/>
    </row>
    <row r="772" spans="1:4" ht="15.75" customHeight="1">
      <c r="A772" s="149"/>
      <c r="B772" s="149"/>
      <c r="C772" s="150"/>
      <c r="D772" s="149"/>
    </row>
    <row r="773" spans="1:4" ht="15.75" customHeight="1">
      <c r="A773" s="149"/>
      <c r="B773" s="149"/>
      <c r="C773" s="150"/>
      <c r="D773" s="149"/>
    </row>
    <row r="774" spans="1:4" ht="15.75" customHeight="1">
      <c r="A774" s="149"/>
      <c r="B774" s="149"/>
      <c r="C774" s="150"/>
      <c r="D774" s="149"/>
    </row>
    <row r="775" spans="1:4" ht="15.75" customHeight="1">
      <c r="A775" s="149"/>
      <c r="B775" s="149"/>
      <c r="C775" s="150"/>
      <c r="D775" s="149"/>
    </row>
    <row r="776" spans="1:4" ht="15.75" customHeight="1">
      <c r="A776" s="149"/>
      <c r="B776" s="149"/>
      <c r="C776" s="150"/>
      <c r="D776" s="149"/>
    </row>
    <row r="777" spans="1:4" ht="15.75" customHeight="1">
      <c r="A777" s="149"/>
      <c r="B777" s="149"/>
      <c r="C777" s="150"/>
      <c r="D777" s="149"/>
    </row>
    <row r="778" spans="1:4" ht="15.75" customHeight="1">
      <c r="A778" s="149"/>
      <c r="B778" s="149"/>
      <c r="C778" s="150"/>
      <c r="D778" s="149"/>
    </row>
    <row r="779" spans="1:4" ht="15.75" customHeight="1">
      <c r="A779" s="149"/>
      <c r="B779" s="149"/>
      <c r="C779" s="150"/>
      <c r="D779" s="149"/>
    </row>
    <row r="780" spans="1:4" ht="15.75" customHeight="1">
      <c r="A780" s="149"/>
      <c r="B780" s="149"/>
      <c r="C780" s="150"/>
      <c r="D780" s="149"/>
    </row>
    <row r="781" spans="1:4" ht="15.75" customHeight="1">
      <c r="A781" s="149"/>
      <c r="B781" s="149"/>
      <c r="C781" s="150"/>
      <c r="D781" s="149"/>
    </row>
    <row r="782" spans="1:4" ht="15.75" customHeight="1">
      <c r="A782" s="149"/>
      <c r="B782" s="149"/>
      <c r="C782" s="150"/>
      <c r="D782" s="149"/>
    </row>
    <row r="783" spans="1:4" ht="15.75" customHeight="1">
      <c r="A783" s="149"/>
      <c r="B783" s="149"/>
      <c r="C783" s="150"/>
      <c r="D783" s="149"/>
    </row>
    <row r="784" spans="1:4" ht="15.75" customHeight="1">
      <c r="A784" s="149"/>
      <c r="B784" s="149"/>
      <c r="C784" s="150"/>
      <c r="D784" s="149"/>
    </row>
    <row r="785" spans="1:4" ht="15.75" customHeight="1">
      <c r="A785" s="149"/>
      <c r="B785" s="149"/>
      <c r="C785" s="150"/>
      <c r="D785" s="149"/>
    </row>
    <row r="786" spans="1:4" ht="15.75" customHeight="1">
      <c r="A786" s="149"/>
      <c r="B786" s="149"/>
      <c r="C786" s="150"/>
      <c r="D786" s="149"/>
    </row>
    <row r="787" spans="1:4" ht="15.75" customHeight="1">
      <c r="A787" s="149"/>
      <c r="B787" s="149"/>
      <c r="C787" s="150"/>
      <c r="D787" s="149"/>
    </row>
    <row r="788" spans="1:4" ht="15.75" customHeight="1">
      <c r="A788" s="149"/>
      <c r="B788" s="149"/>
      <c r="C788" s="150"/>
      <c r="D788" s="149"/>
    </row>
    <row r="789" spans="1:4" ht="15.75" customHeight="1">
      <c r="A789" s="149"/>
      <c r="B789" s="149"/>
      <c r="C789" s="150"/>
      <c r="D789" s="149"/>
    </row>
    <row r="790" spans="1:4" ht="15.75" customHeight="1">
      <c r="A790" s="149"/>
      <c r="B790" s="149"/>
      <c r="C790" s="150"/>
      <c r="D790" s="149"/>
    </row>
    <row r="791" spans="1:4" ht="15.75" customHeight="1">
      <c r="A791" s="149"/>
      <c r="B791" s="149"/>
      <c r="C791" s="150"/>
      <c r="D791" s="149"/>
    </row>
    <row r="792" spans="1:4" ht="15.75" customHeight="1">
      <c r="A792" s="149"/>
      <c r="B792" s="149"/>
      <c r="C792" s="150"/>
      <c r="D792" s="149"/>
    </row>
    <row r="793" spans="1:4" ht="15.75" customHeight="1">
      <c r="A793" s="149"/>
      <c r="B793" s="149"/>
      <c r="C793" s="150"/>
      <c r="D793" s="149"/>
    </row>
    <row r="794" spans="1:4" ht="15.75" customHeight="1">
      <c r="A794" s="149"/>
      <c r="B794" s="149"/>
      <c r="C794" s="150"/>
      <c r="D794" s="149"/>
    </row>
    <row r="795" spans="1:4" ht="15.75" customHeight="1">
      <c r="A795" s="149"/>
      <c r="B795" s="149"/>
      <c r="C795" s="150"/>
      <c r="D795" s="149"/>
    </row>
    <row r="796" spans="1:4" ht="15.75" customHeight="1">
      <c r="A796" s="149"/>
      <c r="B796" s="149"/>
      <c r="C796" s="150"/>
      <c r="D796" s="149"/>
    </row>
    <row r="797" spans="1:4" ht="15.75" customHeight="1">
      <c r="A797" s="149"/>
      <c r="B797" s="149"/>
      <c r="C797" s="150"/>
      <c r="D797" s="149"/>
    </row>
    <row r="798" spans="1:4" ht="15.75" customHeight="1">
      <c r="A798" s="149"/>
      <c r="B798" s="149"/>
      <c r="C798" s="150"/>
      <c r="D798" s="149"/>
    </row>
    <row r="799" spans="1:4" ht="15.75" customHeight="1">
      <c r="A799" s="149"/>
      <c r="B799" s="149"/>
      <c r="C799" s="150"/>
      <c r="D799" s="149"/>
    </row>
    <row r="800" spans="1:4" ht="15.75" customHeight="1">
      <c r="A800" s="149"/>
      <c r="B800" s="149"/>
      <c r="C800" s="150"/>
      <c r="D800" s="149"/>
    </row>
    <row r="801" spans="1:4" ht="15.75" customHeight="1">
      <c r="A801" s="149"/>
      <c r="B801" s="149"/>
      <c r="C801" s="150"/>
      <c r="D801" s="149"/>
    </row>
    <row r="802" spans="1:4" ht="15.75" customHeight="1">
      <c r="A802" s="149"/>
      <c r="B802" s="149"/>
      <c r="C802" s="150"/>
      <c r="D802" s="149"/>
    </row>
    <row r="803" spans="1:4" ht="15.75" customHeight="1">
      <c r="A803" s="149"/>
      <c r="B803" s="149"/>
      <c r="C803" s="150"/>
      <c r="D803" s="149"/>
    </row>
    <row r="804" spans="1:4" ht="15.75" customHeight="1">
      <c r="A804" s="149"/>
      <c r="B804" s="149"/>
      <c r="C804" s="150"/>
      <c r="D804" s="149"/>
    </row>
    <row r="805" spans="1:4" ht="15.75" customHeight="1">
      <c r="A805" s="149"/>
      <c r="B805" s="149"/>
      <c r="C805" s="150"/>
      <c r="D805" s="149"/>
    </row>
    <row r="806" spans="1:4" ht="15.75" customHeight="1">
      <c r="A806" s="149"/>
      <c r="B806" s="149"/>
      <c r="C806" s="150"/>
      <c r="D806" s="149"/>
    </row>
    <row r="807" spans="1:4" ht="15.75" customHeight="1">
      <c r="A807" s="149"/>
      <c r="B807" s="149"/>
      <c r="C807" s="150"/>
      <c r="D807" s="149"/>
    </row>
    <row r="808" spans="1:4" ht="15.75" customHeight="1">
      <c r="A808" s="149"/>
      <c r="B808" s="149"/>
      <c r="C808" s="150"/>
      <c r="D808" s="149"/>
    </row>
    <row r="809" spans="1:4" ht="15.75" customHeight="1">
      <c r="A809" s="149"/>
      <c r="B809" s="149"/>
      <c r="C809" s="150"/>
      <c r="D809" s="149"/>
    </row>
    <row r="810" spans="1:4" ht="15.75" customHeight="1">
      <c r="A810" s="149"/>
      <c r="B810" s="149"/>
      <c r="C810" s="150"/>
      <c r="D810" s="149"/>
    </row>
    <row r="811" spans="1:4" ht="15.75" customHeight="1">
      <c r="A811" s="149"/>
      <c r="B811" s="149"/>
      <c r="C811" s="150"/>
      <c r="D811" s="149"/>
    </row>
    <row r="812" spans="1:4" ht="15.75" customHeight="1">
      <c r="A812" s="149"/>
      <c r="B812" s="149"/>
      <c r="C812" s="150"/>
      <c r="D812" s="149"/>
    </row>
    <row r="813" spans="1:4" ht="15.75" customHeight="1">
      <c r="A813" s="149"/>
      <c r="B813" s="149"/>
      <c r="C813" s="150"/>
      <c r="D813" s="149"/>
    </row>
    <row r="814" spans="1:4" ht="15.75" customHeight="1">
      <c r="A814" s="149"/>
      <c r="B814" s="149"/>
      <c r="C814" s="150"/>
      <c r="D814" s="149"/>
    </row>
    <row r="815" spans="1:4" ht="15.75" customHeight="1">
      <c r="A815" s="149"/>
      <c r="B815" s="149"/>
      <c r="C815" s="150"/>
      <c r="D815" s="149"/>
    </row>
    <row r="816" spans="1:4" ht="15.75" customHeight="1">
      <c r="A816" s="149"/>
      <c r="B816" s="149"/>
      <c r="C816" s="150"/>
      <c r="D816" s="149"/>
    </row>
    <row r="817" spans="1:4" ht="15.75" customHeight="1">
      <c r="A817" s="149"/>
      <c r="B817" s="149"/>
      <c r="C817" s="150"/>
      <c r="D817" s="149"/>
    </row>
    <row r="818" spans="1:4" ht="15.75" customHeight="1">
      <c r="A818" s="149"/>
      <c r="B818" s="149"/>
      <c r="C818" s="150"/>
      <c r="D818" s="149"/>
    </row>
    <row r="819" spans="1:4" ht="15.75" customHeight="1">
      <c r="A819" s="149"/>
      <c r="B819" s="149"/>
      <c r="C819" s="150"/>
      <c r="D819" s="149"/>
    </row>
    <row r="820" spans="1:4" ht="15.75" customHeight="1">
      <c r="A820" s="149"/>
      <c r="B820" s="149"/>
      <c r="C820" s="150"/>
      <c r="D820" s="149"/>
    </row>
    <row r="821" spans="1:4" ht="15.75" customHeight="1">
      <c r="A821" s="149"/>
      <c r="B821" s="149"/>
      <c r="C821" s="150"/>
      <c r="D821" s="149"/>
    </row>
    <row r="822" spans="1:4" ht="15.75" customHeight="1">
      <c r="A822" s="149"/>
      <c r="B822" s="149"/>
      <c r="C822" s="150"/>
      <c r="D822" s="149"/>
    </row>
    <row r="823" spans="1:4" ht="15.75" customHeight="1">
      <c r="A823" s="149"/>
      <c r="B823" s="149"/>
      <c r="C823" s="150"/>
      <c r="D823" s="149"/>
    </row>
    <row r="824" spans="1:4" ht="15.75" customHeight="1">
      <c r="A824" s="149"/>
      <c r="B824" s="149"/>
      <c r="C824" s="150"/>
      <c r="D824" s="149"/>
    </row>
    <row r="825" spans="1:4" ht="15.75" customHeight="1">
      <c r="A825" s="149"/>
      <c r="B825" s="149"/>
      <c r="C825" s="150"/>
      <c r="D825" s="149"/>
    </row>
    <row r="826" spans="1:4" ht="15.75" customHeight="1">
      <c r="A826" s="149"/>
      <c r="B826" s="149"/>
      <c r="C826" s="150"/>
      <c r="D826" s="149"/>
    </row>
    <row r="827" spans="1:4" ht="15.75" customHeight="1">
      <c r="A827" s="149"/>
      <c r="B827" s="149"/>
      <c r="C827" s="150"/>
      <c r="D827" s="149"/>
    </row>
    <row r="828" spans="1:4" ht="15.75" customHeight="1">
      <c r="A828" s="149"/>
      <c r="B828" s="149"/>
      <c r="C828" s="150"/>
      <c r="D828" s="149"/>
    </row>
    <row r="829" spans="1:4" ht="15.75" customHeight="1">
      <c r="A829" s="149"/>
      <c r="B829" s="149"/>
      <c r="C829" s="150"/>
      <c r="D829" s="149"/>
    </row>
    <row r="830" spans="1:4" ht="15.75" customHeight="1">
      <c r="A830" s="149"/>
      <c r="B830" s="149"/>
      <c r="C830" s="150"/>
      <c r="D830" s="149"/>
    </row>
    <row r="831" spans="1:4" ht="15.75" customHeight="1">
      <c r="A831" s="149"/>
      <c r="B831" s="149"/>
      <c r="C831" s="150"/>
      <c r="D831" s="149"/>
    </row>
    <row r="832" spans="1:4" ht="15.75" customHeight="1">
      <c r="A832" s="149"/>
      <c r="B832" s="149"/>
      <c r="C832" s="150"/>
      <c r="D832" s="149"/>
    </row>
    <row r="833" spans="1:4" ht="15.75" customHeight="1">
      <c r="A833" s="149"/>
      <c r="B833" s="149"/>
      <c r="C833" s="150"/>
      <c r="D833" s="149"/>
    </row>
    <row r="834" spans="1:4" ht="15.75" customHeight="1">
      <c r="A834" s="149"/>
      <c r="B834" s="149"/>
      <c r="C834" s="150"/>
      <c r="D834" s="149"/>
    </row>
    <row r="835" spans="1:4" ht="15.75" customHeight="1">
      <c r="A835" s="149"/>
      <c r="B835" s="149"/>
      <c r="C835" s="150"/>
      <c r="D835" s="149"/>
    </row>
    <row r="836" spans="1:4" ht="15.75" customHeight="1">
      <c r="A836" s="149"/>
      <c r="B836" s="149"/>
      <c r="C836" s="150"/>
      <c r="D836" s="149"/>
    </row>
    <row r="837" spans="1:4" ht="15.75" customHeight="1">
      <c r="A837" s="149"/>
      <c r="B837" s="149"/>
      <c r="C837" s="150"/>
      <c r="D837" s="149"/>
    </row>
    <row r="838" spans="1:4" ht="15.75" customHeight="1">
      <c r="A838" s="149"/>
      <c r="B838" s="149"/>
      <c r="C838" s="150"/>
      <c r="D838" s="149"/>
    </row>
    <row r="839" spans="1:4" ht="15.75" customHeight="1">
      <c r="A839" s="149"/>
      <c r="B839" s="149"/>
      <c r="C839" s="150"/>
      <c r="D839" s="149"/>
    </row>
    <row r="840" spans="1:4" ht="15.75" customHeight="1">
      <c r="A840" s="149"/>
      <c r="B840" s="149"/>
      <c r="C840" s="150"/>
      <c r="D840" s="149"/>
    </row>
    <row r="841" spans="1:4" ht="15.75" customHeight="1">
      <c r="A841" s="149"/>
      <c r="B841" s="149"/>
      <c r="C841" s="150"/>
      <c r="D841" s="149"/>
    </row>
    <row r="842" spans="1:4" ht="15.75" customHeight="1">
      <c r="A842" s="149"/>
      <c r="B842" s="149"/>
      <c r="C842" s="150"/>
      <c r="D842" s="149"/>
    </row>
    <row r="843" spans="1:4" ht="15.75" customHeight="1">
      <c r="A843" s="149"/>
      <c r="B843" s="149"/>
      <c r="C843" s="150"/>
      <c r="D843" s="149"/>
    </row>
    <row r="844" spans="1:4" ht="15.75" customHeight="1">
      <c r="A844" s="149"/>
      <c r="B844" s="149"/>
      <c r="C844" s="150"/>
      <c r="D844" s="149"/>
    </row>
    <row r="845" spans="1:4" ht="15.75" customHeight="1">
      <c r="A845" s="149"/>
      <c r="B845" s="149"/>
      <c r="C845" s="150"/>
      <c r="D845" s="149"/>
    </row>
    <row r="846" spans="1:4" ht="15.75" customHeight="1">
      <c r="A846" s="149"/>
      <c r="B846" s="149"/>
      <c r="C846" s="150"/>
      <c r="D846" s="149"/>
    </row>
    <row r="847" spans="1:4" ht="15.75" customHeight="1">
      <c r="A847" s="149"/>
      <c r="B847" s="149"/>
      <c r="C847" s="150"/>
      <c r="D847" s="149"/>
    </row>
    <row r="848" spans="1:4" ht="15.75" customHeight="1">
      <c r="A848" s="149"/>
      <c r="B848" s="149"/>
      <c r="C848" s="150"/>
      <c r="D848" s="149"/>
    </row>
    <row r="849" spans="1:4" ht="15.75" customHeight="1">
      <c r="A849" s="149"/>
      <c r="B849" s="149"/>
      <c r="C849" s="150"/>
      <c r="D849" s="149"/>
    </row>
    <row r="850" spans="1:4" ht="15.75" customHeight="1">
      <c r="A850" s="149"/>
      <c r="B850" s="149"/>
      <c r="C850" s="150"/>
      <c r="D850" s="149"/>
    </row>
    <row r="851" spans="1:4" ht="15.75" customHeight="1">
      <c r="A851" s="149"/>
      <c r="B851" s="149"/>
      <c r="C851" s="150"/>
      <c r="D851" s="149"/>
    </row>
    <row r="852" spans="1:4" ht="15.75" customHeight="1">
      <c r="A852" s="149"/>
      <c r="B852" s="149"/>
      <c r="C852" s="150"/>
      <c r="D852" s="149"/>
    </row>
    <row r="853" spans="1:4" ht="15.75" customHeight="1">
      <c r="A853" s="149"/>
      <c r="B853" s="149"/>
      <c r="C853" s="150"/>
      <c r="D853" s="149"/>
    </row>
    <row r="854" spans="1:4" ht="15.75" customHeight="1">
      <c r="A854" s="149"/>
      <c r="B854" s="149"/>
      <c r="C854" s="150"/>
      <c r="D854" s="149"/>
    </row>
    <row r="855" spans="1:4" ht="15.75" customHeight="1">
      <c r="A855" s="149"/>
      <c r="B855" s="149"/>
      <c r="C855" s="150"/>
      <c r="D855" s="149"/>
    </row>
    <row r="856" spans="1:4" ht="15.75" customHeight="1">
      <c r="A856" s="149"/>
      <c r="B856" s="149"/>
      <c r="C856" s="150"/>
      <c r="D856" s="149"/>
    </row>
    <row r="857" spans="1:4" ht="15.75" customHeight="1">
      <c r="A857" s="149"/>
      <c r="B857" s="149"/>
      <c r="C857" s="150"/>
      <c r="D857" s="149"/>
    </row>
    <row r="858" spans="1:4" ht="15.75" customHeight="1">
      <c r="A858" s="149"/>
      <c r="B858" s="149"/>
      <c r="C858" s="150"/>
      <c r="D858" s="149"/>
    </row>
    <row r="859" spans="1:4" ht="15.75" customHeight="1">
      <c r="A859" s="149"/>
      <c r="B859" s="149"/>
      <c r="C859" s="150"/>
      <c r="D859" s="149"/>
    </row>
    <row r="860" spans="1:4" ht="15.75" customHeight="1">
      <c r="A860" s="149"/>
      <c r="B860" s="149"/>
      <c r="C860" s="150"/>
      <c r="D860" s="149"/>
    </row>
    <row r="861" spans="1:4" ht="15.75" customHeight="1">
      <c r="A861" s="149"/>
      <c r="B861" s="149"/>
      <c r="C861" s="150"/>
      <c r="D861" s="149"/>
    </row>
    <row r="862" spans="1:4" ht="15.75" customHeight="1">
      <c r="A862" s="149"/>
      <c r="B862" s="149"/>
      <c r="C862" s="150"/>
      <c r="D862" s="149"/>
    </row>
    <row r="863" spans="1:4" ht="15.75" customHeight="1">
      <c r="A863" s="149"/>
      <c r="B863" s="149"/>
      <c r="C863" s="150"/>
      <c r="D863" s="149"/>
    </row>
    <row r="864" spans="1:4" ht="15.75" customHeight="1">
      <c r="A864" s="149"/>
      <c r="B864" s="149"/>
      <c r="C864" s="150"/>
      <c r="D864" s="149"/>
    </row>
    <row r="865" spans="1:4" ht="15.75" customHeight="1">
      <c r="A865" s="149"/>
      <c r="B865" s="149"/>
      <c r="C865" s="150"/>
      <c r="D865" s="149"/>
    </row>
    <row r="866" spans="1:4" ht="15.75" customHeight="1">
      <c r="A866" s="149"/>
      <c r="B866" s="149"/>
      <c r="C866" s="150"/>
      <c r="D866" s="149"/>
    </row>
    <row r="867" spans="1:4" ht="15.75" customHeight="1">
      <c r="A867" s="149"/>
      <c r="B867" s="149"/>
      <c r="C867" s="150"/>
      <c r="D867" s="149"/>
    </row>
    <row r="868" spans="1:4" ht="15.75" customHeight="1">
      <c r="A868" s="149"/>
      <c r="B868" s="149"/>
      <c r="C868" s="150"/>
      <c r="D868" s="149"/>
    </row>
    <row r="869" spans="1:4" ht="15.75" customHeight="1">
      <c r="A869" s="149"/>
      <c r="B869" s="149"/>
      <c r="C869" s="150"/>
      <c r="D869" s="149"/>
    </row>
    <row r="870" spans="1:4" ht="15.75" customHeight="1">
      <c r="A870" s="149"/>
      <c r="B870" s="149"/>
      <c r="C870" s="150"/>
      <c r="D870" s="149"/>
    </row>
    <row r="871" spans="1:4" ht="15.75" customHeight="1">
      <c r="A871" s="149"/>
      <c r="B871" s="149"/>
      <c r="C871" s="150"/>
      <c r="D871" s="149"/>
    </row>
    <row r="872" spans="1:4" ht="15.75" customHeight="1">
      <c r="A872" s="149"/>
      <c r="B872" s="149"/>
      <c r="C872" s="150"/>
      <c r="D872" s="149"/>
    </row>
    <row r="873" spans="1:4" ht="15.75" customHeight="1">
      <c r="A873" s="149"/>
      <c r="B873" s="149"/>
      <c r="C873" s="150"/>
      <c r="D873" s="149"/>
    </row>
    <row r="874" spans="1:4" ht="15.75" customHeight="1">
      <c r="A874" s="149"/>
      <c r="B874" s="149"/>
      <c r="C874" s="150"/>
      <c r="D874" s="149"/>
    </row>
    <row r="875" spans="1:4" ht="15.75" customHeight="1">
      <c r="A875" s="149"/>
      <c r="B875" s="149"/>
      <c r="C875" s="150"/>
      <c r="D875" s="149"/>
    </row>
    <row r="876" spans="1:4" ht="15.75" customHeight="1">
      <c r="A876" s="149"/>
      <c r="B876" s="149"/>
      <c r="C876" s="150"/>
      <c r="D876" s="149"/>
    </row>
    <row r="877" spans="1:4" ht="15.75" customHeight="1">
      <c r="A877" s="149"/>
      <c r="B877" s="149"/>
      <c r="C877" s="150"/>
      <c r="D877" s="149"/>
    </row>
    <row r="878" spans="1:4" ht="15.75" customHeight="1">
      <c r="A878" s="149"/>
      <c r="B878" s="149"/>
      <c r="C878" s="150"/>
      <c r="D878" s="149"/>
    </row>
    <row r="879" spans="1:4" ht="15.75" customHeight="1">
      <c r="A879" s="149"/>
      <c r="B879" s="149"/>
      <c r="C879" s="150"/>
      <c r="D879" s="149"/>
    </row>
    <row r="880" spans="1:4" ht="15.75" customHeight="1">
      <c r="A880" s="149"/>
      <c r="B880" s="149"/>
      <c r="C880" s="150"/>
      <c r="D880" s="149"/>
    </row>
    <row r="881" spans="1:4" ht="15.75" customHeight="1">
      <c r="A881" s="149"/>
      <c r="B881" s="149"/>
      <c r="C881" s="150"/>
      <c r="D881" s="149"/>
    </row>
    <row r="882" spans="1:4" ht="15.75" customHeight="1">
      <c r="A882" s="149"/>
      <c r="B882" s="149"/>
      <c r="C882" s="150"/>
      <c r="D882" s="149"/>
    </row>
    <row r="883" spans="1:4" ht="15.75" customHeight="1">
      <c r="A883" s="149"/>
      <c r="B883" s="149"/>
      <c r="C883" s="150"/>
      <c r="D883" s="149"/>
    </row>
    <row r="884" spans="1:4" ht="15.75" customHeight="1">
      <c r="A884" s="149"/>
      <c r="B884" s="149"/>
      <c r="C884" s="150"/>
      <c r="D884" s="149"/>
    </row>
    <row r="885" spans="1:4" ht="15.75" customHeight="1">
      <c r="A885" s="149"/>
      <c r="B885" s="149"/>
      <c r="C885" s="150"/>
      <c r="D885" s="149"/>
    </row>
    <row r="886" spans="1:4" ht="15.75" customHeight="1">
      <c r="A886" s="149"/>
      <c r="B886" s="149"/>
      <c r="C886" s="150"/>
      <c r="D886" s="149"/>
    </row>
    <row r="887" spans="1:4" ht="15.75" customHeight="1">
      <c r="A887" s="149"/>
      <c r="B887" s="149"/>
      <c r="C887" s="150"/>
      <c r="D887" s="149"/>
    </row>
    <row r="888" spans="1:4" ht="15.75" customHeight="1">
      <c r="A888" s="149"/>
      <c r="B888" s="149"/>
      <c r="C888" s="150"/>
      <c r="D888" s="149"/>
    </row>
    <row r="889" spans="1:4" ht="15.75" customHeight="1">
      <c r="A889" s="149"/>
      <c r="B889" s="149"/>
      <c r="C889" s="150"/>
      <c r="D889" s="149"/>
    </row>
    <row r="890" spans="1:4" ht="15.75" customHeight="1">
      <c r="A890" s="149"/>
      <c r="B890" s="149"/>
      <c r="C890" s="150"/>
      <c r="D890" s="149"/>
    </row>
    <row r="891" spans="1:4" ht="15.75" customHeight="1">
      <c r="A891" s="149"/>
      <c r="B891" s="149"/>
      <c r="C891" s="150"/>
      <c r="D891" s="149"/>
    </row>
    <row r="892" spans="1:4" ht="15.75" customHeight="1">
      <c r="A892" s="149"/>
      <c r="B892" s="149"/>
      <c r="C892" s="150"/>
      <c r="D892" s="149"/>
    </row>
    <row r="893" spans="1:4" ht="15.75" customHeight="1">
      <c r="A893" s="149"/>
      <c r="B893" s="149"/>
      <c r="C893" s="150"/>
      <c r="D893" s="149"/>
    </row>
    <row r="894" spans="1:4" ht="15.75" customHeight="1">
      <c r="A894" s="149"/>
      <c r="B894" s="149"/>
      <c r="C894" s="150"/>
      <c r="D894" s="149"/>
    </row>
    <row r="895" spans="1:4" ht="15.75" customHeight="1">
      <c r="A895" s="149"/>
      <c r="B895" s="149"/>
      <c r="C895" s="150"/>
      <c r="D895" s="149"/>
    </row>
    <row r="896" spans="1:4" ht="15.75" customHeight="1">
      <c r="A896" s="149"/>
      <c r="B896" s="149"/>
      <c r="C896" s="150"/>
      <c r="D896" s="149"/>
    </row>
    <row r="897" spans="1:4" ht="15.75" customHeight="1">
      <c r="A897" s="149"/>
      <c r="B897" s="149"/>
      <c r="C897" s="150"/>
      <c r="D897" s="149"/>
    </row>
    <row r="898" spans="1:4" ht="15.75" customHeight="1">
      <c r="A898" s="149"/>
      <c r="B898" s="149"/>
      <c r="C898" s="150"/>
      <c r="D898" s="149"/>
    </row>
    <row r="899" spans="1:4" ht="15.75" customHeight="1">
      <c r="A899" s="149"/>
      <c r="B899" s="149"/>
      <c r="C899" s="150"/>
      <c r="D899" s="149"/>
    </row>
    <row r="900" spans="1:4" ht="15.75" customHeight="1">
      <c r="A900" s="149"/>
      <c r="B900" s="149"/>
      <c r="C900" s="150"/>
      <c r="D900" s="149"/>
    </row>
    <row r="901" spans="1:4" ht="15.75" customHeight="1">
      <c r="A901" s="149"/>
      <c r="B901" s="149"/>
      <c r="C901" s="150"/>
      <c r="D901" s="149"/>
    </row>
    <row r="902" spans="1:4" ht="15.75" customHeight="1">
      <c r="A902" s="149"/>
      <c r="B902" s="149"/>
      <c r="C902" s="150"/>
      <c r="D902" s="149"/>
    </row>
    <row r="903" spans="1:4" ht="15.75" customHeight="1">
      <c r="A903" s="149"/>
      <c r="B903" s="149"/>
      <c r="C903" s="150"/>
      <c r="D903" s="149"/>
    </row>
    <row r="904" spans="1:4" ht="15.75" customHeight="1">
      <c r="A904" s="149"/>
      <c r="B904" s="149"/>
      <c r="C904" s="150"/>
      <c r="D904" s="149"/>
    </row>
    <row r="905" spans="1:4" ht="15.75" customHeight="1">
      <c r="A905" s="149"/>
      <c r="B905" s="149"/>
      <c r="C905" s="150"/>
      <c r="D905" s="149"/>
    </row>
    <row r="906" spans="1:4" ht="15.75" customHeight="1">
      <c r="A906" s="149"/>
      <c r="B906" s="149"/>
      <c r="C906" s="150"/>
      <c r="D906" s="149"/>
    </row>
    <row r="907" spans="1:4" ht="15.75" customHeight="1">
      <c r="A907" s="149"/>
      <c r="B907" s="149"/>
      <c r="C907" s="150"/>
      <c r="D907" s="149"/>
    </row>
    <row r="908" spans="1:4" ht="15.75" customHeight="1">
      <c r="A908" s="149"/>
      <c r="B908" s="149"/>
      <c r="C908" s="150"/>
      <c r="D908" s="149"/>
    </row>
    <row r="909" spans="1:4" ht="15.75" customHeight="1">
      <c r="A909" s="149"/>
      <c r="B909" s="149"/>
      <c r="C909" s="150"/>
      <c r="D909" s="149"/>
    </row>
    <row r="910" spans="1:4" ht="15.75" customHeight="1">
      <c r="A910" s="149"/>
      <c r="B910" s="149"/>
      <c r="C910" s="150"/>
      <c r="D910" s="149"/>
    </row>
    <row r="911" spans="1:4" ht="15.75" customHeight="1">
      <c r="A911" s="149"/>
      <c r="B911" s="149"/>
      <c r="C911" s="150"/>
      <c r="D911" s="149"/>
    </row>
    <row r="912" spans="1:4" ht="15.75" customHeight="1">
      <c r="A912" s="149"/>
      <c r="B912" s="149"/>
      <c r="C912" s="150"/>
      <c r="D912" s="149"/>
    </row>
    <row r="913" spans="1:4" ht="15.75" customHeight="1">
      <c r="A913" s="149"/>
      <c r="B913" s="149"/>
      <c r="C913" s="150"/>
      <c r="D913" s="149"/>
    </row>
    <row r="914" spans="1:4" ht="15.75" customHeight="1">
      <c r="A914" s="149"/>
      <c r="B914" s="149"/>
      <c r="C914" s="150"/>
      <c r="D914" s="149"/>
    </row>
    <row r="915" spans="1:4" ht="15.75" customHeight="1">
      <c r="A915" s="149"/>
      <c r="B915" s="149"/>
      <c r="C915" s="150"/>
      <c r="D915" s="149"/>
    </row>
    <row r="916" spans="1:4" ht="15.75" customHeight="1">
      <c r="A916" s="149"/>
      <c r="B916" s="149"/>
      <c r="C916" s="150"/>
      <c r="D916" s="149"/>
    </row>
    <row r="917" spans="1:4" ht="15.75" customHeight="1">
      <c r="A917" s="149"/>
      <c r="B917" s="149"/>
      <c r="C917" s="150"/>
      <c r="D917" s="149"/>
    </row>
    <row r="918" spans="1:4" ht="15.75" customHeight="1">
      <c r="A918" s="149"/>
      <c r="B918" s="149"/>
      <c r="C918" s="150"/>
      <c r="D918" s="149"/>
    </row>
    <row r="919" spans="1:4" ht="15.75" customHeight="1">
      <c r="A919" s="149"/>
      <c r="B919" s="149"/>
      <c r="C919" s="150"/>
      <c r="D919" s="149"/>
    </row>
    <row r="920" spans="1:4" ht="15.75" customHeight="1">
      <c r="A920" s="149"/>
      <c r="B920" s="149"/>
      <c r="C920" s="150"/>
      <c r="D920" s="149"/>
    </row>
    <row r="921" spans="1:4" ht="15.75" customHeight="1">
      <c r="A921" s="149"/>
      <c r="B921" s="149"/>
      <c r="C921" s="150"/>
      <c r="D921" s="149"/>
    </row>
    <row r="922" spans="1:4" ht="15.75" customHeight="1">
      <c r="A922" s="149"/>
      <c r="B922" s="149"/>
      <c r="C922" s="150"/>
      <c r="D922" s="149"/>
    </row>
    <row r="923" spans="1:4" ht="15.75" customHeight="1">
      <c r="A923" s="149"/>
      <c r="B923" s="149"/>
      <c r="C923" s="150"/>
      <c r="D923" s="149"/>
    </row>
    <row r="924" spans="1:4" ht="15.75" customHeight="1">
      <c r="A924" s="149"/>
      <c r="B924" s="149"/>
      <c r="C924" s="150"/>
      <c r="D924" s="149"/>
    </row>
    <row r="925" spans="1:4" ht="15.75" customHeight="1">
      <c r="A925" s="149"/>
      <c r="B925" s="149"/>
      <c r="C925" s="150"/>
      <c r="D925" s="149"/>
    </row>
    <row r="926" spans="1:4" ht="15.75" customHeight="1">
      <c r="A926" s="149"/>
      <c r="B926" s="149"/>
      <c r="C926" s="150"/>
      <c r="D926" s="149"/>
    </row>
    <row r="927" spans="1:4" ht="15.75" customHeight="1">
      <c r="A927" s="149"/>
      <c r="B927" s="149"/>
      <c r="C927" s="150"/>
      <c r="D927" s="149"/>
    </row>
    <row r="928" spans="1:4" ht="15.75" customHeight="1">
      <c r="A928" s="149"/>
      <c r="B928" s="149"/>
      <c r="C928" s="150"/>
      <c r="D928" s="149"/>
    </row>
    <row r="929" spans="1:4" ht="15.75" customHeight="1">
      <c r="A929" s="149"/>
      <c r="B929" s="149"/>
      <c r="C929" s="150"/>
      <c r="D929" s="149"/>
    </row>
    <row r="930" spans="1:4" ht="15.75" customHeight="1">
      <c r="A930" s="149"/>
      <c r="B930" s="149"/>
      <c r="C930" s="150"/>
      <c r="D930" s="149"/>
    </row>
    <row r="931" spans="1:4" ht="15.75" customHeight="1">
      <c r="A931" s="149"/>
      <c r="B931" s="149"/>
      <c r="C931" s="150"/>
      <c r="D931" s="149"/>
    </row>
    <row r="932" spans="1:4" ht="15.75" customHeight="1">
      <c r="A932" s="149"/>
      <c r="B932" s="149"/>
      <c r="C932" s="150"/>
      <c r="D932" s="149"/>
    </row>
    <row r="933" spans="1:4" ht="15.75" customHeight="1">
      <c r="A933" s="149"/>
      <c r="B933" s="149"/>
      <c r="C933" s="150"/>
      <c r="D933" s="149"/>
    </row>
    <row r="934" spans="1:4" ht="15.75" customHeight="1">
      <c r="A934" s="149"/>
      <c r="B934" s="149"/>
      <c r="C934" s="150"/>
      <c r="D934" s="149"/>
    </row>
    <row r="935" spans="1:4" ht="15.75" customHeight="1">
      <c r="A935" s="149"/>
      <c r="B935" s="149"/>
      <c r="C935" s="150"/>
      <c r="D935" s="149"/>
    </row>
    <row r="936" spans="1:4" ht="15.75" customHeight="1">
      <c r="A936" s="149"/>
      <c r="B936" s="149"/>
      <c r="C936" s="150"/>
      <c r="D936" s="149"/>
    </row>
    <row r="937" spans="1:4" ht="15.75" customHeight="1">
      <c r="A937" s="149"/>
      <c r="B937" s="149"/>
      <c r="C937" s="150"/>
      <c r="D937" s="149"/>
    </row>
    <row r="938" spans="1:4" ht="15.75" customHeight="1">
      <c r="A938" s="149"/>
      <c r="B938" s="149"/>
      <c r="C938" s="150"/>
      <c r="D938" s="149"/>
    </row>
    <row r="939" spans="1:4" ht="15.75" customHeight="1">
      <c r="A939" s="149"/>
      <c r="B939" s="149"/>
      <c r="C939" s="150"/>
      <c r="D939" s="149"/>
    </row>
    <row r="940" spans="1:4" ht="15.75" customHeight="1">
      <c r="A940" s="149"/>
      <c r="B940" s="149"/>
      <c r="C940" s="150"/>
      <c r="D940" s="149"/>
    </row>
    <row r="941" spans="1:4" ht="15.75" customHeight="1">
      <c r="A941" s="149"/>
      <c r="B941" s="149"/>
      <c r="C941" s="150"/>
      <c r="D941" s="149"/>
    </row>
    <row r="942" spans="1:4" ht="15.75" customHeight="1">
      <c r="A942" s="149"/>
      <c r="B942" s="149"/>
      <c r="C942" s="150"/>
      <c r="D942" s="149"/>
    </row>
    <row r="943" spans="1:4" ht="15.75" customHeight="1">
      <c r="A943" s="149"/>
      <c r="B943" s="149"/>
      <c r="C943" s="150"/>
      <c r="D943" s="149"/>
    </row>
    <row r="944" spans="1:4" ht="15.75" customHeight="1">
      <c r="A944" s="149"/>
      <c r="B944" s="149"/>
      <c r="C944" s="150"/>
      <c r="D944" s="149"/>
    </row>
    <row r="945" spans="1:4" ht="15.75" customHeight="1">
      <c r="A945" s="149"/>
      <c r="B945" s="149"/>
      <c r="C945" s="150"/>
      <c r="D945" s="149"/>
    </row>
    <row r="946" spans="1:4" ht="15.75" customHeight="1">
      <c r="A946" s="149"/>
      <c r="B946" s="149"/>
      <c r="C946" s="150"/>
      <c r="D946" s="149"/>
    </row>
    <row r="947" spans="1:4" ht="15.75" customHeight="1">
      <c r="A947" s="149"/>
      <c r="B947" s="149"/>
      <c r="C947" s="150"/>
      <c r="D947" s="149"/>
    </row>
    <row r="948" spans="1:4" ht="15.75" customHeight="1">
      <c r="A948" s="149"/>
      <c r="B948" s="149"/>
      <c r="C948" s="150"/>
      <c r="D948" s="149"/>
    </row>
    <row r="949" spans="1:4" ht="15.75" customHeight="1">
      <c r="A949" s="149"/>
      <c r="B949" s="149"/>
      <c r="C949" s="150"/>
      <c r="D949" s="149"/>
    </row>
    <row r="950" spans="1:4" ht="15.75" customHeight="1">
      <c r="A950" s="149"/>
      <c r="B950" s="149"/>
      <c r="C950" s="150"/>
      <c r="D950" s="149"/>
    </row>
    <row r="951" spans="1:4" ht="15.75" customHeight="1">
      <c r="A951" s="149"/>
      <c r="B951" s="149"/>
      <c r="C951" s="150"/>
      <c r="D951" s="149"/>
    </row>
    <row r="952" spans="1:4" ht="15.75" customHeight="1">
      <c r="A952" s="149"/>
      <c r="B952" s="149"/>
      <c r="C952" s="150"/>
      <c r="D952" s="149"/>
    </row>
    <row r="953" spans="1:4" ht="15.75" customHeight="1">
      <c r="A953" s="149"/>
      <c r="B953" s="149"/>
      <c r="C953" s="150"/>
      <c r="D953" s="149"/>
    </row>
    <row r="954" spans="1:4" ht="15.75" customHeight="1">
      <c r="A954" s="149"/>
      <c r="B954" s="149"/>
      <c r="C954" s="150"/>
      <c r="D954" s="149"/>
    </row>
    <row r="955" spans="1:4" ht="15.75" customHeight="1">
      <c r="A955" s="149"/>
      <c r="B955" s="149"/>
      <c r="C955" s="150"/>
      <c r="D955" s="149"/>
    </row>
    <row r="956" spans="1:4" ht="15.75" customHeight="1">
      <c r="A956" s="149"/>
      <c r="B956" s="149"/>
      <c r="C956" s="150"/>
      <c r="D956" s="149"/>
    </row>
    <row r="957" spans="1:4" ht="15.75" customHeight="1">
      <c r="A957" s="149"/>
      <c r="B957" s="149"/>
      <c r="C957" s="150"/>
      <c r="D957" s="149"/>
    </row>
    <row r="958" spans="1:4" ht="15.75" customHeight="1">
      <c r="A958" s="149"/>
      <c r="B958" s="149"/>
      <c r="C958" s="150"/>
      <c r="D958" s="149"/>
    </row>
    <row r="959" spans="1:4" ht="15.75" customHeight="1">
      <c r="A959" s="149"/>
      <c r="B959" s="149"/>
      <c r="C959" s="150"/>
      <c r="D959" s="149"/>
    </row>
    <row r="960" spans="1:4" ht="15.75" customHeight="1">
      <c r="A960" s="149"/>
      <c r="B960" s="149"/>
      <c r="C960" s="150"/>
      <c r="D960" s="149"/>
    </row>
    <row r="961" spans="1:4" ht="15.75" customHeight="1">
      <c r="A961" s="149"/>
      <c r="B961" s="149"/>
      <c r="C961" s="150"/>
      <c r="D961" s="149"/>
    </row>
    <row r="962" spans="1:4" ht="15.75" customHeight="1">
      <c r="A962" s="149"/>
      <c r="B962" s="149"/>
      <c r="C962" s="150"/>
      <c r="D962" s="149"/>
    </row>
    <row r="963" spans="1:4" ht="15.75" customHeight="1">
      <c r="A963" s="149"/>
      <c r="B963" s="149"/>
      <c r="C963" s="150"/>
      <c r="D963" s="149"/>
    </row>
    <row r="964" spans="1:4" ht="15.75" customHeight="1">
      <c r="A964" s="149"/>
      <c r="B964" s="149"/>
      <c r="C964" s="150"/>
      <c r="D964" s="149"/>
    </row>
    <row r="965" spans="1:4" ht="15.75" customHeight="1">
      <c r="A965" s="149"/>
      <c r="B965" s="149"/>
      <c r="C965" s="150"/>
      <c r="D965" s="149"/>
    </row>
    <row r="966" spans="1:4" ht="15.75" customHeight="1">
      <c r="A966" s="149"/>
      <c r="B966" s="149"/>
      <c r="C966" s="150"/>
      <c r="D966" s="149"/>
    </row>
    <row r="967" spans="1:4" ht="15.75" customHeight="1">
      <c r="A967" s="149"/>
      <c r="B967" s="149"/>
      <c r="C967" s="150"/>
      <c r="D967" s="149"/>
    </row>
    <row r="968" spans="1:4" ht="15.75" customHeight="1">
      <c r="A968" s="149"/>
      <c r="B968" s="149"/>
      <c r="C968" s="150"/>
      <c r="D968" s="149"/>
    </row>
    <row r="969" spans="1:4" ht="15.75" customHeight="1">
      <c r="A969" s="149"/>
      <c r="B969" s="149"/>
      <c r="C969" s="150"/>
      <c r="D969" s="149"/>
    </row>
    <row r="970" spans="1:4" ht="15.75" customHeight="1">
      <c r="A970" s="149"/>
      <c r="B970" s="149"/>
      <c r="C970" s="150"/>
      <c r="D970" s="149"/>
    </row>
    <row r="971" spans="1:4" ht="15.75" customHeight="1">
      <c r="A971" s="149"/>
      <c r="B971" s="149"/>
      <c r="C971" s="150"/>
      <c r="D971" s="149"/>
    </row>
    <row r="972" spans="1:4" ht="15.75" customHeight="1">
      <c r="A972" s="149"/>
      <c r="B972" s="149"/>
      <c r="C972" s="150"/>
      <c r="D972" s="149"/>
    </row>
    <row r="973" spans="1:4" ht="15.75" customHeight="1">
      <c r="A973" s="149"/>
      <c r="B973" s="149"/>
      <c r="C973" s="150"/>
      <c r="D973" s="149"/>
    </row>
    <row r="974" spans="1:4" ht="15.75" customHeight="1">
      <c r="A974" s="149"/>
      <c r="B974" s="149"/>
      <c r="C974" s="150"/>
      <c r="D974" s="149"/>
    </row>
    <row r="975" spans="1:4" ht="15.75" customHeight="1">
      <c r="A975" s="149"/>
      <c r="B975" s="149"/>
      <c r="C975" s="150"/>
      <c r="D975" s="149"/>
    </row>
    <row r="976" spans="1:4" ht="15.75" customHeight="1">
      <c r="A976" s="149"/>
      <c r="B976" s="149"/>
      <c r="C976" s="150"/>
      <c r="D976" s="149"/>
    </row>
    <row r="977" spans="1:4" ht="15.75" customHeight="1">
      <c r="A977" s="149"/>
      <c r="B977" s="149"/>
      <c r="C977" s="150"/>
      <c r="D977" s="149"/>
    </row>
    <row r="978" spans="1:4" ht="15.75" customHeight="1">
      <c r="A978" s="149"/>
      <c r="B978" s="149"/>
      <c r="C978" s="150"/>
      <c r="D978" s="149"/>
    </row>
    <row r="979" spans="1:4" ht="15.75" customHeight="1">
      <c r="A979" s="149"/>
      <c r="B979" s="149"/>
      <c r="C979" s="150"/>
      <c r="D979" s="149"/>
    </row>
    <row r="980" spans="1:4" ht="15.75" customHeight="1">
      <c r="A980" s="149"/>
      <c r="B980" s="149"/>
      <c r="C980" s="150"/>
      <c r="D980" s="149"/>
    </row>
    <row r="981" spans="1:4" ht="15.75" customHeight="1">
      <c r="A981" s="149"/>
      <c r="B981" s="149"/>
      <c r="C981" s="150"/>
      <c r="D981" s="149"/>
    </row>
    <row r="982" spans="1:4" ht="15.75" customHeight="1">
      <c r="A982" s="149"/>
      <c r="B982" s="149"/>
      <c r="C982" s="150"/>
      <c r="D982" s="149"/>
    </row>
    <row r="983" spans="1:4" ht="15.75" customHeight="1">
      <c r="A983" s="149"/>
      <c r="B983" s="149"/>
      <c r="C983" s="150"/>
      <c r="D983" s="149"/>
    </row>
    <row r="984" spans="1:4" ht="15.75" customHeight="1">
      <c r="A984" s="149"/>
      <c r="B984" s="149"/>
      <c r="C984" s="150"/>
      <c r="D984" s="149"/>
    </row>
    <row r="985" spans="1:4" ht="15.75" customHeight="1">
      <c r="A985" s="149"/>
      <c r="B985" s="149"/>
      <c r="C985" s="150"/>
      <c r="D985" s="149"/>
    </row>
    <row r="986" spans="1:4" ht="15.75" customHeight="1">
      <c r="A986" s="149"/>
      <c r="B986" s="149"/>
      <c r="C986" s="150"/>
      <c r="D986" s="149"/>
    </row>
    <row r="987" spans="1:4" ht="15.75" customHeight="1">
      <c r="A987" s="149"/>
      <c r="B987" s="149"/>
      <c r="C987" s="150"/>
      <c r="D987" s="149"/>
    </row>
    <row r="988" spans="1:4" ht="15.75" customHeight="1">
      <c r="A988" s="149"/>
      <c r="B988" s="149"/>
      <c r="C988" s="150"/>
      <c r="D988" s="149"/>
    </row>
    <row r="989" spans="1:4" ht="15.75" customHeight="1">
      <c r="A989" s="149"/>
      <c r="B989" s="149"/>
      <c r="C989" s="150"/>
      <c r="D989" s="149"/>
    </row>
    <row r="990" spans="1:4" ht="15.75" customHeight="1">
      <c r="A990" s="149"/>
      <c r="B990" s="149"/>
      <c r="C990" s="150"/>
      <c r="D990" s="149"/>
    </row>
    <row r="991" spans="1:4" ht="15.75" customHeight="1">
      <c r="A991" s="149"/>
      <c r="B991" s="149"/>
      <c r="C991" s="150"/>
      <c r="D991" s="149"/>
    </row>
    <row r="992" spans="1:4" ht="15.75" customHeight="1">
      <c r="A992" s="149"/>
      <c r="B992" s="149"/>
      <c r="C992" s="150"/>
      <c r="D992" s="149"/>
    </row>
    <row r="993" spans="1:4" ht="15.75" customHeight="1">
      <c r="A993" s="149"/>
      <c r="B993" s="149"/>
      <c r="C993" s="150"/>
      <c r="D993" s="149"/>
    </row>
    <row r="994" spans="1:4" ht="15.75" customHeight="1">
      <c r="A994" s="149"/>
      <c r="B994" s="149"/>
      <c r="C994" s="150"/>
      <c r="D994" s="149"/>
    </row>
    <row r="995" spans="1:4" ht="15.75" customHeight="1">
      <c r="A995" s="149"/>
      <c r="B995" s="149"/>
      <c r="C995" s="150"/>
      <c r="D995" s="149"/>
    </row>
    <row r="996" spans="1:4" ht="15.75" customHeight="1">
      <c r="A996" s="149"/>
      <c r="B996" s="149"/>
      <c r="C996" s="150"/>
      <c r="D996" s="149"/>
    </row>
    <row r="997" spans="1:4" ht="15.75" customHeight="1">
      <c r="A997" s="149"/>
      <c r="B997" s="149"/>
      <c r="C997" s="150"/>
      <c r="D997" s="149"/>
    </row>
    <row r="998" spans="1:4" ht="15.75" customHeight="1">
      <c r="A998" s="149"/>
      <c r="B998" s="149"/>
      <c r="C998" s="150"/>
      <c r="D998" s="149"/>
    </row>
    <row r="999" spans="1:4" ht="15.75" customHeight="1">
      <c r="A999" s="149"/>
      <c r="B999" s="149"/>
      <c r="C999" s="150"/>
      <c r="D999" s="149"/>
    </row>
    <row r="1000" spans="1:4" ht="15.75" customHeight="1">
      <c r="A1000" s="149"/>
      <c r="B1000" s="149"/>
      <c r="C1000" s="150"/>
      <c r="D1000" s="149"/>
    </row>
  </sheetData>
  <autoFilter ref="A9:D225" xr:uid="{00000000-0009-0000-0000-000004000000}">
    <sortState xmlns:xlrd2="http://schemas.microsoft.com/office/spreadsheetml/2017/richdata2" ref="A9:D225">
      <sortCondition ref="A9:A225"/>
    </sortState>
  </autoFilter>
  <mergeCells count="1">
    <mergeCell ref="A8:C8"/>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W896"/>
  <sheetViews>
    <sheetView zoomScale="130" zoomScaleNormal="130" workbookViewId="0">
      <pane ySplit="4" topLeftCell="A5" activePane="bottomLeft" state="frozen"/>
      <selection pane="bottomLeft" activeCell="C23" sqref="C23"/>
    </sheetView>
  </sheetViews>
  <sheetFormatPr baseColWidth="10" defaultColWidth="10.140625" defaultRowHeight="15" customHeight="1"/>
  <cols>
    <col min="1" max="1" width="28" customWidth="1"/>
    <col min="2" max="2" width="32.140625" customWidth="1"/>
    <col min="3" max="3" width="53.42578125" customWidth="1"/>
    <col min="4" max="23" width="11.7109375" customWidth="1"/>
    <col min="24" max="26" width="11.28515625" customWidth="1"/>
  </cols>
  <sheetData>
    <row r="1" spans="1:23" ht="19">
      <c r="A1" s="340" t="s">
        <v>596</v>
      </c>
      <c r="B1" s="279"/>
      <c r="C1" s="279"/>
      <c r="D1" s="32"/>
      <c r="E1" s="32"/>
      <c r="F1" s="32"/>
      <c r="G1" s="32"/>
      <c r="H1" s="32"/>
      <c r="I1" s="32"/>
      <c r="J1" s="32"/>
      <c r="K1" s="32"/>
      <c r="L1" s="32"/>
      <c r="M1" s="32"/>
      <c r="N1" s="32"/>
      <c r="O1" s="32"/>
      <c r="P1" s="32"/>
      <c r="Q1" s="32"/>
      <c r="R1" s="32"/>
      <c r="S1" s="32"/>
      <c r="T1" s="32"/>
      <c r="U1" s="32"/>
      <c r="V1" s="32"/>
      <c r="W1" s="32"/>
    </row>
    <row r="2" spans="1:23" ht="33.75" customHeight="1">
      <c r="A2" s="341" t="s">
        <v>597</v>
      </c>
      <c r="B2" s="279"/>
      <c r="C2" s="279"/>
      <c r="D2" s="151"/>
      <c r="E2" s="151"/>
      <c r="F2" s="151"/>
      <c r="G2" s="151"/>
      <c r="H2" s="151"/>
      <c r="I2" s="151"/>
      <c r="J2" s="151"/>
      <c r="K2" s="151"/>
      <c r="L2" s="151"/>
      <c r="M2" s="151"/>
      <c r="N2" s="151"/>
      <c r="O2" s="151"/>
      <c r="P2" s="151"/>
      <c r="Q2" s="151"/>
      <c r="R2" s="151"/>
      <c r="S2" s="151"/>
      <c r="T2" s="151"/>
      <c r="U2" s="151"/>
      <c r="V2" s="151"/>
      <c r="W2" s="151"/>
    </row>
    <row r="3" spans="1:23" ht="16">
      <c r="B3" s="7"/>
      <c r="C3" s="152"/>
      <c r="D3" s="152"/>
      <c r="E3" s="152"/>
      <c r="F3" s="152"/>
      <c r="G3" s="152"/>
      <c r="H3" s="152"/>
      <c r="I3" s="152"/>
      <c r="J3" s="152"/>
      <c r="K3" s="152"/>
      <c r="L3" s="152"/>
      <c r="M3" s="152"/>
      <c r="N3" s="152"/>
      <c r="O3" s="152"/>
      <c r="P3" s="152"/>
      <c r="Q3" s="152"/>
      <c r="R3" s="152"/>
      <c r="S3" s="152"/>
      <c r="T3" s="152"/>
      <c r="U3" s="152"/>
      <c r="V3" s="152"/>
      <c r="W3" s="152"/>
    </row>
    <row r="4" spans="1:23" ht="16">
      <c r="A4" s="153" t="s">
        <v>448</v>
      </c>
      <c r="B4" s="154" t="s">
        <v>598</v>
      </c>
      <c r="C4" s="155" t="s">
        <v>599</v>
      </c>
      <c r="D4" s="156"/>
      <c r="E4" s="156"/>
      <c r="F4" s="156"/>
      <c r="G4" s="156"/>
      <c r="H4" s="156"/>
      <c r="I4" s="156"/>
      <c r="J4" s="156"/>
      <c r="K4" s="156"/>
      <c r="L4" s="156"/>
      <c r="M4" s="156"/>
      <c r="N4" s="156"/>
      <c r="O4" s="156"/>
      <c r="P4" s="156"/>
      <c r="Q4" s="156"/>
      <c r="R4" s="156"/>
      <c r="S4" s="156"/>
      <c r="T4" s="156"/>
      <c r="U4" s="156"/>
      <c r="V4" s="156"/>
      <c r="W4" s="156"/>
    </row>
    <row r="5" spans="1:23" ht="16">
      <c r="A5" s="136" t="s">
        <v>28</v>
      </c>
      <c r="B5" s="138" t="s">
        <v>370</v>
      </c>
      <c r="C5" s="157" t="str">
        <f>IF(VLOOKUP(B5,'WELL | SDGs Alignment'!$C$13:$D$235,2,FALSE)="Achieved",VLOOKUP(B5,'Content Descriptions'!$C$3:$D$343,2,FALSE),"")</f>
        <v/>
      </c>
      <c r="D5" s="158"/>
      <c r="E5" s="158"/>
      <c r="F5" s="158"/>
      <c r="G5" s="158"/>
      <c r="H5" s="158"/>
      <c r="I5" s="158"/>
      <c r="J5" s="158"/>
      <c r="K5" s="158"/>
      <c r="L5" s="158"/>
      <c r="M5" s="158"/>
      <c r="N5" s="158"/>
      <c r="O5" s="158"/>
      <c r="P5" s="158"/>
      <c r="Q5" s="158"/>
      <c r="R5" s="158"/>
      <c r="S5" s="158"/>
      <c r="T5" s="158"/>
      <c r="U5" s="158"/>
      <c r="V5" s="158"/>
      <c r="W5" s="158"/>
    </row>
    <row r="6" spans="1:23" ht="16">
      <c r="A6" s="136" t="s">
        <v>28</v>
      </c>
      <c r="B6" s="138" t="s">
        <v>403</v>
      </c>
      <c r="C6" s="157" t="str">
        <f>IF(VLOOKUP(B6,'WELL | SDGs Alignment'!$C$13:$D$235,2,FALSE)="Achieved",VLOOKUP(B6,'Content Descriptions'!$C$3:$D$343,2,FALSE),"")</f>
        <v/>
      </c>
      <c r="D6" s="158"/>
      <c r="E6" s="158"/>
      <c r="F6" s="158"/>
      <c r="G6" s="158"/>
      <c r="H6" s="158"/>
      <c r="I6" s="158"/>
      <c r="J6" s="158"/>
      <c r="K6" s="158"/>
      <c r="L6" s="158"/>
      <c r="M6" s="158"/>
      <c r="N6" s="158"/>
      <c r="O6" s="158"/>
      <c r="P6" s="158"/>
      <c r="Q6" s="158"/>
      <c r="R6" s="158"/>
      <c r="S6" s="158"/>
      <c r="T6" s="158"/>
      <c r="U6" s="158"/>
      <c r="V6" s="158"/>
      <c r="W6" s="158"/>
    </row>
    <row r="7" spans="1:23" ht="16">
      <c r="A7" s="136" t="s">
        <v>28</v>
      </c>
      <c r="B7" s="138" t="s">
        <v>404</v>
      </c>
      <c r="C7" s="157" t="str">
        <f>IF(VLOOKUP(B7,'WELL | SDGs Alignment'!$C$13:$D$235,2,FALSE)="Achieved",VLOOKUP(B7,'Content Descriptions'!$C$3:$D$343,2,FALSE),"")</f>
        <v/>
      </c>
      <c r="D7" s="158"/>
      <c r="E7" s="158"/>
      <c r="F7" s="158"/>
      <c r="G7" s="158"/>
      <c r="H7" s="158"/>
      <c r="I7" s="158"/>
      <c r="J7" s="158"/>
      <c r="K7" s="158"/>
      <c r="L7" s="158"/>
      <c r="M7" s="158"/>
      <c r="N7" s="158"/>
      <c r="O7" s="158"/>
      <c r="P7" s="158"/>
      <c r="Q7" s="158"/>
      <c r="R7" s="158"/>
      <c r="S7" s="158"/>
      <c r="T7" s="158"/>
      <c r="U7" s="158"/>
      <c r="V7" s="158"/>
      <c r="W7" s="158"/>
    </row>
    <row r="8" spans="1:23" ht="16">
      <c r="A8" s="136" t="s">
        <v>28</v>
      </c>
      <c r="B8" s="138" t="s">
        <v>406</v>
      </c>
      <c r="C8" s="157" t="str">
        <f>IF(VLOOKUP(B8,'WELL | SDGs Alignment'!$C$13:$D$235,2,FALSE)="Achieved",VLOOKUP(B8,'Content Descriptions'!$C$3:$D$343,2,FALSE),"")</f>
        <v/>
      </c>
      <c r="D8" s="158"/>
      <c r="E8" s="158"/>
      <c r="F8" s="158"/>
      <c r="G8" s="158"/>
      <c r="H8" s="158"/>
      <c r="I8" s="158"/>
      <c r="J8" s="158"/>
      <c r="K8" s="158"/>
      <c r="L8" s="158"/>
      <c r="M8" s="158"/>
      <c r="N8" s="158"/>
      <c r="O8" s="158"/>
      <c r="P8" s="158"/>
      <c r="Q8" s="158"/>
      <c r="R8" s="158"/>
      <c r="S8" s="158"/>
      <c r="T8" s="158"/>
      <c r="U8" s="158"/>
      <c r="V8" s="158"/>
      <c r="W8" s="158"/>
    </row>
    <row r="9" spans="1:23" ht="16">
      <c r="A9" s="136" t="s">
        <v>28</v>
      </c>
      <c r="B9" s="138" t="s">
        <v>407</v>
      </c>
      <c r="C9" s="157" t="str">
        <f>IF(VLOOKUP(B9,'WELL | SDGs Alignment'!$C$13:$D$235,2,FALSE)="Achieved",VLOOKUP(B9,'Content Descriptions'!$C$3:$D$343,2,FALSE),"")</f>
        <v/>
      </c>
      <c r="D9" s="158"/>
      <c r="E9" s="158"/>
      <c r="F9" s="158"/>
      <c r="G9" s="158"/>
      <c r="H9" s="158"/>
      <c r="I9" s="158"/>
      <c r="J9" s="158"/>
      <c r="K9" s="158"/>
      <c r="L9" s="158"/>
      <c r="M9" s="158"/>
      <c r="N9" s="158"/>
      <c r="O9" s="158"/>
      <c r="P9" s="158"/>
      <c r="Q9" s="158"/>
      <c r="R9" s="158"/>
      <c r="S9" s="158"/>
      <c r="T9" s="158"/>
      <c r="U9" s="158"/>
      <c r="V9" s="158"/>
      <c r="W9" s="158"/>
    </row>
    <row r="10" spans="1:23" ht="16">
      <c r="A10" s="136" t="s">
        <v>28</v>
      </c>
      <c r="B10" s="138" t="s">
        <v>408</v>
      </c>
      <c r="C10" s="157" t="str">
        <f>IF(VLOOKUP(B10,'WELL | SDGs Alignment'!$C$13:$D$235,2,FALSE)="Achieved",VLOOKUP(B10,'Content Descriptions'!$C$3:$D$343,2,FALSE),"")</f>
        <v/>
      </c>
      <c r="D10" s="158"/>
      <c r="E10" s="158"/>
      <c r="F10" s="158"/>
      <c r="G10" s="158"/>
      <c r="H10" s="158"/>
      <c r="I10" s="158"/>
      <c r="J10" s="158"/>
      <c r="K10" s="158"/>
      <c r="L10" s="158"/>
      <c r="M10" s="158"/>
      <c r="N10" s="158"/>
      <c r="O10" s="158"/>
      <c r="P10" s="158"/>
      <c r="Q10" s="158"/>
      <c r="R10" s="158"/>
      <c r="S10" s="158"/>
      <c r="T10" s="158"/>
      <c r="U10" s="158"/>
      <c r="V10" s="158"/>
      <c r="W10" s="158"/>
    </row>
    <row r="11" spans="1:23" ht="16">
      <c r="A11" s="136" t="s">
        <v>28</v>
      </c>
      <c r="B11" s="138" t="s">
        <v>409</v>
      </c>
      <c r="C11" s="157" t="str">
        <f>IF(VLOOKUP(B11,'WELL | SDGs Alignment'!$C$13:$D$235,2,FALSE)="Achieved",VLOOKUP(B11,'Content Descriptions'!$C$3:$D$343,2,FALSE),"")</f>
        <v/>
      </c>
      <c r="D11" s="158"/>
      <c r="E11" s="158"/>
      <c r="F11" s="158"/>
      <c r="G11" s="158"/>
      <c r="H11" s="158"/>
      <c r="I11" s="158"/>
      <c r="J11" s="158"/>
      <c r="K11" s="158"/>
      <c r="L11" s="158"/>
      <c r="M11" s="158"/>
      <c r="N11" s="158"/>
      <c r="O11" s="158"/>
      <c r="P11" s="158"/>
      <c r="Q11" s="158"/>
      <c r="R11" s="158"/>
      <c r="S11" s="158"/>
      <c r="T11" s="158"/>
      <c r="U11" s="158"/>
      <c r="V11" s="158"/>
      <c r="W11" s="158"/>
    </row>
    <row r="12" spans="1:23" ht="16">
      <c r="A12" s="136" t="s">
        <v>28</v>
      </c>
      <c r="B12" s="138" t="s">
        <v>411</v>
      </c>
      <c r="C12" s="157" t="str">
        <f>IF(VLOOKUP(B12,'WELL | SDGs Alignment'!$C$13:$D$235,2,FALSE)="Achieved",VLOOKUP(B12,'Content Descriptions'!$C$3:$D$343,2,FALSE),"")</f>
        <v/>
      </c>
      <c r="D12" s="158"/>
      <c r="E12" s="158"/>
      <c r="F12" s="158"/>
      <c r="G12" s="158"/>
      <c r="H12" s="158"/>
      <c r="I12" s="158"/>
      <c r="J12" s="158"/>
      <c r="K12" s="158"/>
      <c r="L12" s="158"/>
      <c r="M12" s="158"/>
      <c r="N12" s="158"/>
      <c r="O12" s="158"/>
      <c r="P12" s="158"/>
      <c r="Q12" s="158"/>
      <c r="R12" s="158"/>
      <c r="S12" s="158"/>
      <c r="T12" s="158"/>
      <c r="U12" s="158"/>
      <c r="V12" s="158"/>
      <c r="W12" s="158"/>
    </row>
    <row r="13" spans="1:23" ht="16">
      <c r="A13" s="136" t="s">
        <v>29</v>
      </c>
      <c r="B13" s="138" t="s">
        <v>189</v>
      </c>
      <c r="C13" s="157" t="str">
        <f>IF(VLOOKUP(B13,'WELL | SDGs Alignment'!$C$13:$D$235,2,FALSE)="Achieved",VLOOKUP(B13,'Content Descriptions'!$C$3:$D$343,2,FALSE),"")</f>
        <v/>
      </c>
      <c r="D13" s="158"/>
      <c r="E13" s="158"/>
      <c r="F13" s="158"/>
      <c r="G13" s="158"/>
      <c r="H13" s="158"/>
      <c r="I13" s="158"/>
      <c r="J13" s="158"/>
      <c r="K13" s="158"/>
      <c r="L13" s="158"/>
      <c r="M13" s="158"/>
      <c r="N13" s="158"/>
      <c r="O13" s="158"/>
      <c r="P13" s="158"/>
      <c r="Q13" s="158"/>
      <c r="R13" s="158"/>
      <c r="S13" s="158"/>
      <c r="T13" s="158"/>
      <c r="U13" s="158"/>
      <c r="V13" s="158"/>
      <c r="W13" s="158"/>
    </row>
    <row r="14" spans="1:23" ht="16">
      <c r="A14" s="136" t="s">
        <v>464</v>
      </c>
      <c r="B14" s="145" t="s">
        <v>100</v>
      </c>
      <c r="C14" s="157" t="str">
        <f>IF(VLOOKUP(B14,'WELL | SDGs Alignment'!$C$13:$D$235,2,FALSE)="Achieved",VLOOKUP(B14,'Content Descriptions'!$C$3:$D$343,2,FALSE),"")</f>
        <v/>
      </c>
      <c r="D14" s="158"/>
      <c r="E14" s="158"/>
      <c r="F14" s="158"/>
      <c r="G14" s="158"/>
      <c r="H14" s="158"/>
      <c r="I14" s="158"/>
      <c r="J14" s="158"/>
      <c r="K14" s="158"/>
      <c r="L14" s="158"/>
      <c r="M14" s="158"/>
      <c r="N14" s="158"/>
      <c r="O14" s="158"/>
      <c r="P14" s="158"/>
      <c r="Q14" s="158"/>
      <c r="R14" s="158"/>
      <c r="S14" s="158"/>
      <c r="T14" s="158"/>
      <c r="U14" s="158"/>
      <c r="V14" s="158"/>
      <c r="W14" s="158"/>
    </row>
    <row r="15" spans="1:23" ht="16">
      <c r="A15" s="136" t="s">
        <v>464</v>
      </c>
      <c r="B15" s="145" t="s">
        <v>101</v>
      </c>
      <c r="C15" s="157" t="str">
        <f>IF(VLOOKUP(B15,'WELL | SDGs Alignment'!$C$13:$D$235,2,FALSE)="Achieved",VLOOKUP(B15,'Content Descriptions'!$C$3:$D$343,2,FALSE),"")</f>
        <v/>
      </c>
      <c r="D15" s="158"/>
      <c r="E15" s="158"/>
      <c r="F15" s="158"/>
      <c r="G15" s="158"/>
      <c r="H15" s="158"/>
      <c r="I15" s="158"/>
      <c r="J15" s="158"/>
      <c r="K15" s="158"/>
      <c r="L15" s="158"/>
      <c r="M15" s="158"/>
      <c r="N15" s="158"/>
      <c r="O15" s="158"/>
      <c r="P15" s="158"/>
      <c r="Q15" s="158"/>
      <c r="R15" s="158"/>
      <c r="S15" s="158"/>
      <c r="T15" s="158"/>
      <c r="U15" s="158"/>
      <c r="V15" s="158"/>
      <c r="W15" s="158"/>
    </row>
    <row r="16" spans="1:23" ht="16">
      <c r="A16" s="136" t="s">
        <v>464</v>
      </c>
      <c r="B16" s="145" t="s">
        <v>102</v>
      </c>
      <c r="C16" s="157" t="str">
        <f>IF(VLOOKUP(B16,'WELL | SDGs Alignment'!$C$13:$D$235,2,FALSE)="Achieved",VLOOKUP(B16,'Content Descriptions'!$C$3:$D$343,2,FALSE),"")</f>
        <v/>
      </c>
      <c r="D16" s="158"/>
      <c r="E16" s="158"/>
      <c r="F16" s="158"/>
      <c r="G16" s="158"/>
      <c r="H16" s="158"/>
      <c r="I16" s="158"/>
      <c r="J16" s="158"/>
      <c r="K16" s="158"/>
      <c r="L16" s="158"/>
      <c r="M16" s="158"/>
      <c r="N16" s="158"/>
      <c r="O16" s="158"/>
      <c r="P16" s="158"/>
      <c r="Q16" s="158"/>
      <c r="R16" s="158"/>
      <c r="S16" s="158"/>
      <c r="T16" s="158"/>
      <c r="U16" s="158"/>
      <c r="V16" s="158"/>
      <c r="W16" s="158"/>
    </row>
    <row r="17" spans="1:23" ht="16">
      <c r="A17" s="136" t="s">
        <v>464</v>
      </c>
      <c r="B17" s="145" t="s">
        <v>103</v>
      </c>
      <c r="C17" s="157" t="str">
        <f>IF(VLOOKUP(B17,'WELL | SDGs Alignment'!$C$13:$D$235,2,FALSE)="Achieved",VLOOKUP(B17,'Content Descriptions'!$C$3:$D$343,2,FALSE),"")</f>
        <v/>
      </c>
      <c r="D17" s="158"/>
      <c r="E17" s="158"/>
      <c r="F17" s="158"/>
      <c r="G17" s="158"/>
      <c r="H17" s="158"/>
      <c r="I17" s="158"/>
      <c r="J17" s="158"/>
      <c r="K17" s="158"/>
      <c r="L17" s="158"/>
      <c r="M17" s="158"/>
      <c r="N17" s="158"/>
      <c r="O17" s="158"/>
      <c r="P17" s="158"/>
      <c r="Q17" s="158"/>
      <c r="R17" s="158"/>
      <c r="S17" s="158"/>
      <c r="T17" s="158"/>
      <c r="U17" s="158"/>
      <c r="V17" s="158"/>
      <c r="W17" s="158"/>
    </row>
    <row r="18" spans="1:23" ht="16">
      <c r="A18" s="136" t="s">
        <v>464</v>
      </c>
      <c r="B18" s="145" t="s">
        <v>104</v>
      </c>
      <c r="C18" s="157" t="str">
        <f>IF(VLOOKUP(B18,'WELL | SDGs Alignment'!$C$13:$D$235,2,FALSE)="Achieved",VLOOKUP(B18,'Content Descriptions'!$C$3:$D$343,2,FALSE),"")</f>
        <v/>
      </c>
      <c r="D18" s="158"/>
      <c r="E18" s="158"/>
      <c r="F18" s="158"/>
      <c r="G18" s="158"/>
      <c r="H18" s="158"/>
      <c r="I18" s="158"/>
      <c r="J18" s="158"/>
      <c r="K18" s="158"/>
      <c r="L18" s="158"/>
      <c r="M18" s="158"/>
      <c r="N18" s="158"/>
      <c r="O18" s="158"/>
      <c r="P18" s="158"/>
      <c r="Q18" s="158"/>
      <c r="R18" s="158"/>
      <c r="S18" s="158"/>
      <c r="T18" s="158"/>
      <c r="U18" s="158"/>
      <c r="V18" s="158"/>
      <c r="W18" s="158"/>
    </row>
    <row r="19" spans="1:23" ht="16">
      <c r="A19" s="136" t="s">
        <v>464</v>
      </c>
      <c r="B19" s="138" t="s">
        <v>106</v>
      </c>
      <c r="C19" s="157" t="str">
        <f>IF(VLOOKUP(B19,'WELL | SDGs Alignment'!$C$13:$D$235,2,FALSE)="Achieved",VLOOKUP(B19,'Content Descriptions'!$C$3:$D$343,2,FALSE),"")</f>
        <v/>
      </c>
      <c r="D19" s="158"/>
      <c r="E19" s="158"/>
      <c r="F19" s="158"/>
      <c r="G19" s="158"/>
      <c r="H19" s="158"/>
      <c r="I19" s="158"/>
      <c r="J19" s="158"/>
      <c r="K19" s="158"/>
      <c r="L19" s="158"/>
      <c r="M19" s="158"/>
      <c r="N19" s="158"/>
      <c r="O19" s="158"/>
      <c r="P19" s="158"/>
      <c r="Q19" s="158"/>
      <c r="R19" s="158"/>
      <c r="S19" s="158"/>
      <c r="T19" s="158"/>
      <c r="U19" s="158"/>
      <c r="V19" s="158"/>
      <c r="W19" s="158"/>
    </row>
    <row r="20" spans="1:23" ht="16">
      <c r="A20" s="136" t="s">
        <v>464</v>
      </c>
      <c r="B20" s="138" t="s">
        <v>107</v>
      </c>
      <c r="C20" s="157" t="str">
        <f>IF(VLOOKUP(B20,'WELL | SDGs Alignment'!$C$13:$D$235,2,FALSE)="Achieved",VLOOKUP(B20,'Content Descriptions'!$C$3:$D$343,2,FALSE),"")</f>
        <v/>
      </c>
      <c r="D20" s="158"/>
      <c r="E20" s="158"/>
      <c r="F20" s="158"/>
      <c r="G20" s="158"/>
      <c r="H20" s="158"/>
      <c r="I20" s="158"/>
      <c r="J20" s="158"/>
      <c r="K20" s="158"/>
      <c r="L20" s="158"/>
      <c r="M20" s="158"/>
      <c r="N20" s="158"/>
      <c r="O20" s="158"/>
      <c r="P20" s="158"/>
      <c r="Q20" s="158"/>
      <c r="R20" s="158"/>
      <c r="S20" s="158"/>
      <c r="T20" s="158"/>
      <c r="U20" s="158"/>
      <c r="V20" s="158"/>
      <c r="W20" s="158"/>
    </row>
    <row r="21" spans="1:23" ht="16">
      <c r="A21" s="136" t="s">
        <v>464</v>
      </c>
      <c r="B21" s="145" t="s">
        <v>109</v>
      </c>
      <c r="C21" s="157" t="str">
        <f>IF(VLOOKUP(B21,'WELL | SDGs Alignment'!$C$13:$D$235,2,FALSE)="Achieved",VLOOKUP(B21,'Content Descriptions'!$C$3:$D$343,2,FALSE),"")</f>
        <v/>
      </c>
      <c r="D21" s="158"/>
      <c r="E21" s="158"/>
      <c r="F21" s="158"/>
      <c r="G21" s="158"/>
      <c r="H21" s="158"/>
      <c r="I21" s="158"/>
      <c r="J21" s="158"/>
      <c r="K21" s="158"/>
      <c r="L21" s="158"/>
      <c r="M21" s="158"/>
      <c r="N21" s="158"/>
      <c r="O21" s="158"/>
      <c r="P21" s="158"/>
      <c r="Q21" s="158"/>
      <c r="R21" s="158"/>
      <c r="S21" s="158"/>
      <c r="T21" s="158"/>
      <c r="U21" s="158"/>
      <c r="V21" s="158"/>
      <c r="W21" s="158"/>
    </row>
    <row r="22" spans="1:23" ht="16">
      <c r="A22" s="136" t="s">
        <v>464</v>
      </c>
      <c r="B22" s="145" t="s">
        <v>111</v>
      </c>
      <c r="C22" s="157" t="str">
        <f>IF(VLOOKUP(B22,'WELL | SDGs Alignment'!$C$13:$D$235,2,FALSE)="Achieved",VLOOKUP(B22,'Content Descriptions'!$C$3:$D$343,2,FALSE),"")</f>
        <v/>
      </c>
      <c r="D22" s="158"/>
      <c r="E22" s="158"/>
      <c r="F22" s="158"/>
      <c r="G22" s="158"/>
      <c r="H22" s="158"/>
      <c r="I22" s="158"/>
      <c r="J22" s="158"/>
      <c r="K22" s="158"/>
      <c r="L22" s="158"/>
      <c r="M22" s="158"/>
      <c r="N22" s="158"/>
      <c r="O22" s="158"/>
      <c r="P22" s="158"/>
      <c r="Q22" s="158"/>
      <c r="R22" s="158"/>
      <c r="S22" s="158"/>
      <c r="T22" s="158"/>
      <c r="U22" s="158"/>
      <c r="V22" s="158"/>
      <c r="W22" s="158"/>
    </row>
    <row r="23" spans="1:23" ht="30">
      <c r="A23" s="136" t="s">
        <v>464</v>
      </c>
      <c r="B23" s="138" t="s">
        <v>113</v>
      </c>
      <c r="C23" s="157" t="str">
        <f>IF(VLOOKUP(B23,'WELL | SDGs Alignment'!$C$13:$D$235,2,FALSE)="Achieved",VLOOKUP(B23,'Content Descriptions'!$C$3:$D$343,2,FALSE),"")</f>
        <v/>
      </c>
      <c r="D23" s="158"/>
      <c r="E23" s="158"/>
      <c r="F23" s="158"/>
      <c r="G23" s="158"/>
      <c r="H23" s="158"/>
      <c r="I23" s="158"/>
      <c r="J23" s="158"/>
      <c r="K23" s="158"/>
      <c r="L23" s="158"/>
      <c r="M23" s="158"/>
      <c r="N23" s="158"/>
      <c r="O23" s="158"/>
      <c r="P23" s="158"/>
      <c r="Q23" s="158"/>
      <c r="R23" s="158"/>
      <c r="S23" s="158"/>
      <c r="T23" s="158"/>
      <c r="U23" s="158"/>
      <c r="V23" s="158"/>
      <c r="W23" s="158"/>
    </row>
    <row r="24" spans="1:23" ht="16">
      <c r="A24" s="136" t="s">
        <v>464</v>
      </c>
      <c r="B24" s="138" t="s">
        <v>114</v>
      </c>
      <c r="C24" s="157" t="str">
        <f>IF(VLOOKUP(B24,'WELL | SDGs Alignment'!$C$13:$D$235,2,FALSE)="Achieved",VLOOKUP(B24,'Content Descriptions'!$C$3:$D$343,2,FALSE),"")</f>
        <v/>
      </c>
      <c r="D24" s="158"/>
      <c r="E24" s="158"/>
      <c r="F24" s="158"/>
      <c r="G24" s="158"/>
      <c r="H24" s="158"/>
      <c r="I24" s="158"/>
      <c r="J24" s="158"/>
      <c r="K24" s="158"/>
      <c r="L24" s="158"/>
      <c r="M24" s="158"/>
      <c r="N24" s="158"/>
      <c r="O24" s="158"/>
      <c r="P24" s="158"/>
      <c r="Q24" s="158"/>
      <c r="R24" s="158"/>
      <c r="S24" s="158"/>
      <c r="T24" s="158"/>
      <c r="U24" s="158"/>
      <c r="V24" s="158"/>
      <c r="W24" s="158"/>
    </row>
    <row r="25" spans="1:23" ht="16">
      <c r="A25" s="136" t="s">
        <v>464</v>
      </c>
      <c r="B25" s="138" t="s">
        <v>115</v>
      </c>
      <c r="C25" s="157" t="str">
        <f>IF(VLOOKUP(B25,'WELL | SDGs Alignment'!$C$13:$D$235,2,FALSE)="Achieved",VLOOKUP(B25,'Content Descriptions'!$C$3:$D$343,2,FALSE),"")</f>
        <v/>
      </c>
      <c r="D25" s="158"/>
      <c r="E25" s="158"/>
      <c r="F25" s="158"/>
      <c r="G25" s="158"/>
      <c r="H25" s="158"/>
      <c r="I25" s="158"/>
      <c r="J25" s="158"/>
      <c r="K25" s="158"/>
      <c r="L25" s="158"/>
      <c r="M25" s="158"/>
      <c r="N25" s="158"/>
      <c r="O25" s="158"/>
      <c r="P25" s="158"/>
      <c r="Q25" s="158"/>
      <c r="R25" s="158"/>
      <c r="S25" s="158"/>
      <c r="T25" s="158"/>
      <c r="U25" s="158"/>
      <c r="V25" s="158"/>
      <c r="W25" s="158"/>
    </row>
    <row r="26" spans="1:23" ht="16">
      <c r="A26" s="136" t="s">
        <v>464</v>
      </c>
      <c r="B26" s="138" t="s">
        <v>117</v>
      </c>
      <c r="C26" s="157" t="str">
        <f>IF(VLOOKUP(B26,'WELL | SDGs Alignment'!$C$13:$D$235,2,FALSE)="Achieved",VLOOKUP(B26,'Content Descriptions'!$C$3:$D$343,2,FALSE),"")</f>
        <v/>
      </c>
      <c r="D26" s="158"/>
      <c r="E26" s="158"/>
      <c r="F26" s="158"/>
      <c r="G26" s="158"/>
      <c r="H26" s="158"/>
      <c r="I26" s="158"/>
      <c r="J26" s="158"/>
      <c r="K26" s="158"/>
      <c r="L26" s="158"/>
      <c r="M26" s="158"/>
      <c r="N26" s="158"/>
      <c r="O26" s="158"/>
      <c r="P26" s="158"/>
      <c r="Q26" s="158"/>
      <c r="R26" s="158"/>
      <c r="S26" s="158"/>
      <c r="T26" s="158"/>
      <c r="U26" s="158"/>
      <c r="V26" s="158"/>
      <c r="W26" s="158"/>
    </row>
    <row r="27" spans="1:23" ht="16">
      <c r="A27" s="136" t="s">
        <v>464</v>
      </c>
      <c r="B27" s="138" t="s">
        <v>118</v>
      </c>
      <c r="C27" s="157" t="str">
        <f>IF(VLOOKUP(B27,'WELL | SDGs Alignment'!$C$13:$D$235,2,FALSE)="Achieved",VLOOKUP(B27,'Content Descriptions'!$C$3:$D$343,2,FALSE),"")</f>
        <v/>
      </c>
      <c r="D27" s="158"/>
      <c r="E27" s="158"/>
      <c r="F27" s="158"/>
      <c r="G27" s="158"/>
      <c r="H27" s="158"/>
      <c r="I27" s="158"/>
      <c r="J27" s="158"/>
      <c r="K27" s="158"/>
      <c r="L27" s="158"/>
      <c r="M27" s="158"/>
      <c r="N27" s="158"/>
      <c r="O27" s="158"/>
      <c r="P27" s="158"/>
      <c r="Q27" s="158"/>
      <c r="R27" s="158"/>
      <c r="S27" s="158"/>
      <c r="T27" s="158"/>
      <c r="U27" s="158"/>
      <c r="V27" s="158"/>
      <c r="W27" s="158"/>
    </row>
    <row r="28" spans="1:23" ht="16">
      <c r="A28" s="136" t="s">
        <v>464</v>
      </c>
      <c r="B28" s="138" t="s">
        <v>123</v>
      </c>
      <c r="C28" s="157" t="str">
        <f>IF(VLOOKUP(B28,'WELL | SDGs Alignment'!$C$13:$D$235,2,FALSE)="Achieved",VLOOKUP(B28,'Content Descriptions'!$C$3:$D$343,2,FALSE),"")</f>
        <v/>
      </c>
      <c r="D28" s="158"/>
      <c r="E28" s="158"/>
      <c r="F28" s="158"/>
      <c r="G28" s="158"/>
      <c r="H28" s="158"/>
      <c r="I28" s="158"/>
      <c r="J28" s="158"/>
      <c r="K28" s="158"/>
      <c r="L28" s="158"/>
      <c r="M28" s="158"/>
      <c r="N28" s="158"/>
      <c r="O28" s="158"/>
      <c r="P28" s="158"/>
      <c r="Q28" s="158"/>
      <c r="R28" s="158"/>
      <c r="S28" s="158"/>
      <c r="T28" s="158"/>
      <c r="U28" s="158"/>
      <c r="V28" s="158"/>
      <c r="W28" s="158"/>
    </row>
    <row r="29" spans="1:23" ht="16">
      <c r="A29" s="136" t="s">
        <v>464</v>
      </c>
      <c r="B29" s="138" t="s">
        <v>124</v>
      </c>
      <c r="C29" s="157" t="str">
        <f>IF(VLOOKUP(B29,'WELL | SDGs Alignment'!$C$13:$D$235,2,FALSE)="Achieved",VLOOKUP(B29,'Content Descriptions'!$C$3:$D$343,2,FALSE),"")</f>
        <v/>
      </c>
      <c r="D29" s="158"/>
      <c r="E29" s="158"/>
      <c r="F29" s="158"/>
      <c r="G29" s="158"/>
      <c r="H29" s="158"/>
      <c r="I29" s="158"/>
      <c r="J29" s="158"/>
      <c r="K29" s="158"/>
      <c r="L29" s="158"/>
      <c r="M29" s="158"/>
      <c r="N29" s="158"/>
      <c r="O29" s="158"/>
      <c r="P29" s="158"/>
      <c r="Q29" s="158"/>
      <c r="R29" s="158"/>
      <c r="S29" s="158"/>
      <c r="T29" s="158"/>
      <c r="U29" s="158"/>
      <c r="V29" s="158"/>
      <c r="W29" s="158"/>
    </row>
    <row r="30" spans="1:23" ht="16">
      <c r="A30" s="136" t="s">
        <v>464</v>
      </c>
      <c r="B30" s="138" t="s">
        <v>126</v>
      </c>
      <c r="C30" s="157" t="str">
        <f>IF(VLOOKUP(B30,'WELL | SDGs Alignment'!$C$13:$D$235,2,FALSE)="Achieved",VLOOKUP(B30,'Content Descriptions'!$C$3:$D$343,2,FALSE),"")</f>
        <v/>
      </c>
      <c r="D30" s="158"/>
      <c r="E30" s="158"/>
      <c r="F30" s="158"/>
      <c r="G30" s="158"/>
      <c r="H30" s="158"/>
      <c r="I30" s="158"/>
      <c r="J30" s="158"/>
      <c r="K30" s="158"/>
      <c r="L30" s="158"/>
      <c r="M30" s="158"/>
      <c r="N30" s="158"/>
      <c r="O30" s="158"/>
      <c r="P30" s="158"/>
      <c r="Q30" s="158"/>
      <c r="R30" s="158"/>
      <c r="S30" s="158"/>
      <c r="T30" s="158"/>
      <c r="U30" s="158"/>
      <c r="V30" s="158"/>
      <c r="W30" s="158"/>
    </row>
    <row r="31" spans="1:23" ht="16">
      <c r="A31" s="136" t="s">
        <v>464</v>
      </c>
      <c r="B31" s="138" t="s">
        <v>127</v>
      </c>
      <c r="C31" s="157" t="str">
        <f>IF(VLOOKUP(B31,'WELL | SDGs Alignment'!$C$13:$D$235,2,FALSE)="Achieved",VLOOKUP(B31,'Content Descriptions'!$C$3:$D$343,2,FALSE),"")</f>
        <v/>
      </c>
      <c r="D31" s="158"/>
      <c r="E31" s="158"/>
      <c r="F31" s="158"/>
      <c r="G31" s="158"/>
      <c r="H31" s="158"/>
      <c r="I31" s="158"/>
      <c r="J31" s="158"/>
      <c r="K31" s="158"/>
      <c r="L31" s="158"/>
      <c r="M31" s="158"/>
      <c r="N31" s="158"/>
      <c r="O31" s="158"/>
      <c r="P31" s="158"/>
      <c r="Q31" s="158"/>
      <c r="R31" s="158"/>
      <c r="S31" s="158"/>
      <c r="T31" s="158"/>
      <c r="U31" s="158"/>
      <c r="V31" s="158"/>
      <c r="W31" s="158"/>
    </row>
    <row r="32" spans="1:23" ht="16">
      <c r="A32" s="136" t="s">
        <v>464</v>
      </c>
      <c r="B32" s="138" t="s">
        <v>129</v>
      </c>
      <c r="C32" s="157" t="str">
        <f>IF(VLOOKUP(B32,'WELL | SDGs Alignment'!$C$13:$D$235,2,FALSE)="Achieved",VLOOKUP(B32,'Content Descriptions'!$C$3:$D$343,2,FALSE),"")</f>
        <v/>
      </c>
      <c r="D32" s="158"/>
      <c r="E32" s="158"/>
      <c r="F32" s="158"/>
      <c r="G32" s="158"/>
      <c r="H32" s="158"/>
      <c r="I32" s="158"/>
      <c r="J32" s="158"/>
      <c r="K32" s="158"/>
      <c r="L32" s="158"/>
      <c r="M32" s="158"/>
      <c r="N32" s="158"/>
      <c r="O32" s="158"/>
      <c r="P32" s="158"/>
      <c r="Q32" s="158"/>
      <c r="R32" s="158"/>
      <c r="S32" s="158"/>
      <c r="T32" s="158"/>
      <c r="U32" s="158"/>
      <c r="V32" s="158"/>
      <c r="W32" s="158"/>
    </row>
    <row r="33" spans="1:23" ht="16">
      <c r="A33" s="136" t="s">
        <v>464</v>
      </c>
      <c r="B33" s="138" t="s">
        <v>131</v>
      </c>
      <c r="C33" s="157" t="str">
        <f>IF(VLOOKUP(B33,'WELL | SDGs Alignment'!$C$13:$D$235,2,FALSE)="Achieved",VLOOKUP(B33,'Content Descriptions'!$C$3:$D$343,2,FALSE),"")</f>
        <v/>
      </c>
      <c r="D33" s="158"/>
      <c r="E33" s="158"/>
      <c r="F33" s="158"/>
      <c r="G33" s="158"/>
      <c r="H33" s="158"/>
      <c r="I33" s="158"/>
      <c r="J33" s="158"/>
      <c r="K33" s="158"/>
      <c r="L33" s="158"/>
      <c r="M33" s="158"/>
      <c r="N33" s="158"/>
      <c r="O33" s="158"/>
      <c r="P33" s="158"/>
      <c r="Q33" s="158"/>
      <c r="R33" s="158"/>
      <c r="S33" s="158"/>
      <c r="T33" s="158"/>
      <c r="U33" s="158"/>
      <c r="V33" s="158"/>
      <c r="W33" s="158"/>
    </row>
    <row r="34" spans="1:23" ht="16">
      <c r="A34" s="136" t="s">
        <v>464</v>
      </c>
      <c r="B34" s="138" t="s">
        <v>133</v>
      </c>
      <c r="C34" s="157" t="str">
        <f>IF(VLOOKUP(B34,'WELL | SDGs Alignment'!$C$13:$D$235,2,FALSE)="Achieved",VLOOKUP(B34,'Content Descriptions'!$C$3:$D$343,2,FALSE),"")</f>
        <v/>
      </c>
      <c r="D34" s="158"/>
      <c r="E34" s="158"/>
      <c r="F34" s="158"/>
      <c r="G34" s="158"/>
      <c r="H34" s="158"/>
      <c r="I34" s="158"/>
      <c r="J34" s="158"/>
      <c r="K34" s="158"/>
      <c r="L34" s="158"/>
      <c r="M34" s="158"/>
      <c r="N34" s="158"/>
      <c r="O34" s="158"/>
      <c r="P34" s="158"/>
      <c r="Q34" s="158"/>
      <c r="R34" s="158"/>
      <c r="S34" s="158"/>
      <c r="T34" s="158"/>
      <c r="U34" s="158"/>
      <c r="V34" s="158"/>
      <c r="W34" s="158"/>
    </row>
    <row r="35" spans="1:23" ht="16">
      <c r="A35" s="136" t="s">
        <v>464</v>
      </c>
      <c r="B35" s="138" t="s">
        <v>135</v>
      </c>
      <c r="C35" s="157" t="str">
        <f>IF(VLOOKUP(B35,'WELL | SDGs Alignment'!$C$13:$D$235,2,FALSE)="Achieved",VLOOKUP(B35,'Content Descriptions'!$C$3:$D$343,2,FALSE),"")</f>
        <v/>
      </c>
      <c r="D35" s="158"/>
      <c r="E35" s="158"/>
      <c r="F35" s="158"/>
      <c r="G35" s="158"/>
      <c r="H35" s="158"/>
      <c r="I35" s="158"/>
      <c r="J35" s="158"/>
      <c r="K35" s="158"/>
      <c r="L35" s="158"/>
      <c r="M35" s="158"/>
      <c r="N35" s="158"/>
      <c r="O35" s="158"/>
      <c r="P35" s="158"/>
      <c r="Q35" s="158"/>
      <c r="R35" s="158"/>
      <c r="S35" s="158"/>
      <c r="T35" s="158"/>
      <c r="U35" s="158"/>
      <c r="V35" s="158"/>
      <c r="W35" s="158"/>
    </row>
    <row r="36" spans="1:23" ht="16">
      <c r="A36" s="136" t="s">
        <v>464</v>
      </c>
      <c r="B36" s="138" t="s">
        <v>137</v>
      </c>
      <c r="C36" s="157" t="str">
        <f>IF(VLOOKUP(B36,'WELL | SDGs Alignment'!$C$13:$D$235,2,FALSE)="Achieved",VLOOKUP(B36,'Content Descriptions'!$C$3:$D$343,2,FALSE),"")</f>
        <v/>
      </c>
      <c r="D36" s="158"/>
      <c r="E36" s="158"/>
      <c r="F36" s="158"/>
      <c r="G36" s="158"/>
      <c r="H36" s="158"/>
      <c r="I36" s="158"/>
      <c r="J36" s="158"/>
      <c r="K36" s="158"/>
      <c r="L36" s="158"/>
      <c r="M36" s="158"/>
      <c r="N36" s="158"/>
      <c r="O36" s="158"/>
      <c r="P36" s="158"/>
      <c r="Q36" s="158"/>
      <c r="R36" s="158"/>
      <c r="S36" s="158"/>
      <c r="T36" s="158"/>
      <c r="U36" s="158"/>
      <c r="V36" s="158"/>
      <c r="W36" s="158"/>
    </row>
    <row r="37" spans="1:23" ht="16">
      <c r="A37" s="136" t="s">
        <v>464</v>
      </c>
      <c r="B37" s="138" t="s">
        <v>365</v>
      </c>
      <c r="C37" s="157" t="str">
        <f>IF(VLOOKUP(B37,'WELL | SDGs Alignment'!$C$13:$D$235,2,FALSE)="Achieved",VLOOKUP(B37,'Content Descriptions'!$C$3:$D$343,2,FALSE),"")</f>
        <v/>
      </c>
      <c r="D37" s="158"/>
      <c r="E37" s="158"/>
      <c r="F37" s="158"/>
      <c r="G37" s="158"/>
      <c r="H37" s="158"/>
      <c r="I37" s="158"/>
      <c r="J37" s="158"/>
      <c r="K37" s="158"/>
      <c r="L37" s="158"/>
      <c r="M37" s="158"/>
      <c r="N37" s="158"/>
      <c r="O37" s="158"/>
      <c r="P37" s="158"/>
      <c r="Q37" s="158"/>
      <c r="R37" s="158"/>
      <c r="S37" s="158"/>
      <c r="T37" s="158"/>
      <c r="U37" s="158"/>
      <c r="V37" s="158"/>
      <c r="W37" s="158"/>
    </row>
    <row r="38" spans="1:23" ht="16">
      <c r="A38" s="136" t="s">
        <v>464</v>
      </c>
      <c r="B38" s="138" t="s">
        <v>367</v>
      </c>
      <c r="C38" s="157" t="str">
        <f>IF(VLOOKUP(B38,'WELL | SDGs Alignment'!$C$13:$D$235,2,FALSE)="Achieved",VLOOKUP(B38,'Content Descriptions'!$C$3:$D$343,2,FALSE),"")</f>
        <v/>
      </c>
      <c r="D38" s="158"/>
      <c r="E38" s="158"/>
      <c r="F38" s="158"/>
      <c r="G38" s="158"/>
      <c r="H38" s="158"/>
      <c r="I38" s="158"/>
      <c r="J38" s="158"/>
      <c r="K38" s="158"/>
      <c r="L38" s="158"/>
      <c r="M38" s="158"/>
      <c r="N38" s="158"/>
      <c r="O38" s="158"/>
      <c r="P38" s="158"/>
      <c r="Q38" s="158"/>
      <c r="R38" s="158"/>
      <c r="S38" s="158"/>
      <c r="T38" s="158"/>
      <c r="U38" s="158"/>
      <c r="V38" s="158"/>
      <c r="W38" s="158"/>
    </row>
    <row r="39" spans="1:23" ht="16">
      <c r="A39" s="136" t="s">
        <v>464</v>
      </c>
      <c r="B39" s="138" t="s">
        <v>368</v>
      </c>
      <c r="C39" s="157" t="str">
        <f>IF(VLOOKUP(B39,'WELL | SDGs Alignment'!$C$13:$D$235,2,FALSE)="Achieved",VLOOKUP(B39,'Content Descriptions'!$C$3:$D$343,2,FALSE),"")</f>
        <v/>
      </c>
      <c r="D39" s="158"/>
      <c r="E39" s="158"/>
      <c r="F39" s="158"/>
      <c r="G39" s="158"/>
      <c r="H39" s="158"/>
      <c r="I39" s="158"/>
      <c r="J39" s="158"/>
      <c r="K39" s="158"/>
      <c r="L39" s="158"/>
      <c r="M39" s="158"/>
      <c r="N39" s="158"/>
      <c r="O39" s="158"/>
      <c r="P39" s="158"/>
      <c r="Q39" s="158"/>
      <c r="R39" s="158"/>
      <c r="S39" s="158"/>
      <c r="T39" s="158"/>
      <c r="U39" s="158"/>
      <c r="V39" s="158"/>
      <c r="W39" s="158"/>
    </row>
    <row r="40" spans="1:23" ht="16">
      <c r="A40" s="136" t="s">
        <v>464</v>
      </c>
      <c r="B40" s="138" t="s">
        <v>370</v>
      </c>
      <c r="C40" s="157" t="str">
        <f>IF(VLOOKUP(B40,'WELL | SDGs Alignment'!$C$13:$D$235,2,FALSE)="Achieved",VLOOKUP(B40,'Content Descriptions'!$C$3:$D$343,2,FALSE),"")</f>
        <v/>
      </c>
      <c r="D40" s="158"/>
      <c r="E40" s="158"/>
      <c r="F40" s="158"/>
      <c r="G40" s="158"/>
      <c r="H40" s="158"/>
      <c r="I40" s="158"/>
      <c r="J40" s="158"/>
      <c r="K40" s="158"/>
      <c r="L40" s="158"/>
      <c r="M40" s="158"/>
      <c r="N40" s="158"/>
      <c r="O40" s="158"/>
      <c r="P40" s="158"/>
      <c r="Q40" s="158"/>
      <c r="R40" s="158"/>
      <c r="S40" s="158"/>
      <c r="T40" s="158"/>
      <c r="U40" s="158"/>
      <c r="V40" s="158"/>
      <c r="W40" s="158"/>
    </row>
    <row r="41" spans="1:23" ht="16">
      <c r="A41" s="136" t="s">
        <v>464</v>
      </c>
      <c r="B41" s="138" t="s">
        <v>375</v>
      </c>
      <c r="C41" s="157" t="str">
        <f>IF(VLOOKUP(B41,'WELL | SDGs Alignment'!$C$13:$D$235,2,FALSE)="Achieved",VLOOKUP(B41,'Content Descriptions'!$C$3:$D$343,2,FALSE),"")</f>
        <v/>
      </c>
      <c r="D41" s="158"/>
      <c r="E41" s="158"/>
      <c r="F41" s="158"/>
      <c r="G41" s="158"/>
      <c r="H41" s="158"/>
      <c r="I41" s="158"/>
      <c r="J41" s="158"/>
      <c r="K41" s="158"/>
      <c r="L41" s="158"/>
      <c r="M41" s="158"/>
      <c r="N41" s="158"/>
      <c r="O41" s="158"/>
      <c r="P41" s="158"/>
      <c r="Q41" s="158"/>
      <c r="R41" s="158"/>
      <c r="S41" s="158"/>
      <c r="T41" s="158"/>
      <c r="U41" s="158"/>
      <c r="V41" s="158"/>
      <c r="W41" s="158"/>
    </row>
    <row r="42" spans="1:23" ht="15.75" customHeight="1">
      <c r="A42" s="136" t="s">
        <v>464</v>
      </c>
      <c r="B42" s="138" t="s">
        <v>376</v>
      </c>
      <c r="C42" s="157" t="str">
        <f>IF(VLOOKUP(B42,'WELL | SDGs Alignment'!$C$13:$D$235,2,FALSE)="Achieved",VLOOKUP(B42,'Content Descriptions'!$C$3:$D$343,2,FALSE),"")</f>
        <v/>
      </c>
      <c r="D42" s="158"/>
      <c r="E42" s="158"/>
      <c r="F42" s="158"/>
      <c r="G42" s="158"/>
      <c r="H42" s="158"/>
      <c r="I42" s="158"/>
      <c r="J42" s="158"/>
      <c r="K42" s="158"/>
      <c r="L42" s="158"/>
      <c r="M42" s="158"/>
      <c r="N42" s="158"/>
      <c r="O42" s="158"/>
      <c r="P42" s="158"/>
      <c r="Q42" s="158"/>
      <c r="R42" s="158"/>
      <c r="S42" s="158"/>
      <c r="T42" s="158"/>
      <c r="U42" s="158"/>
      <c r="V42" s="158"/>
      <c r="W42" s="158"/>
    </row>
    <row r="43" spans="1:23" ht="15.75" customHeight="1">
      <c r="A43" s="136" t="s">
        <v>464</v>
      </c>
      <c r="B43" s="138" t="s">
        <v>377</v>
      </c>
      <c r="C43" s="157" t="str">
        <f>IF(VLOOKUP(B43,'WELL | SDGs Alignment'!$C$13:$D$235,2,FALSE)="Achieved",VLOOKUP(B43,'Content Descriptions'!$C$3:$D$343,2,FALSE),"")</f>
        <v/>
      </c>
      <c r="D43" s="158"/>
      <c r="E43" s="158"/>
      <c r="F43" s="158"/>
      <c r="G43" s="158"/>
      <c r="H43" s="158"/>
      <c r="I43" s="158"/>
      <c r="J43" s="158"/>
      <c r="K43" s="158"/>
      <c r="L43" s="158"/>
      <c r="M43" s="158"/>
      <c r="N43" s="158"/>
      <c r="O43" s="158"/>
      <c r="P43" s="158"/>
      <c r="Q43" s="158"/>
      <c r="R43" s="158"/>
      <c r="S43" s="158"/>
      <c r="T43" s="158"/>
      <c r="U43" s="158"/>
      <c r="V43" s="158"/>
      <c r="W43" s="158"/>
    </row>
    <row r="44" spans="1:23" ht="30">
      <c r="A44" s="136" t="s">
        <v>464</v>
      </c>
      <c r="B44" s="138" t="s">
        <v>378</v>
      </c>
      <c r="C44" s="157" t="str">
        <f>IF(VLOOKUP(B44,'WELL | SDGs Alignment'!$C$13:$D$235,2,FALSE)="Achieved",VLOOKUP(B44,'Content Descriptions'!$C$3:$D$343,2,FALSE),"")</f>
        <v/>
      </c>
      <c r="D44" s="158"/>
      <c r="E44" s="158"/>
      <c r="F44" s="158"/>
      <c r="G44" s="158"/>
      <c r="H44" s="158"/>
      <c r="I44" s="158"/>
      <c r="J44" s="158"/>
      <c r="K44" s="158"/>
      <c r="L44" s="158"/>
      <c r="M44" s="158"/>
      <c r="N44" s="158"/>
      <c r="O44" s="158"/>
      <c r="P44" s="158"/>
      <c r="Q44" s="158"/>
      <c r="R44" s="158"/>
      <c r="S44" s="158"/>
      <c r="T44" s="158"/>
      <c r="U44" s="158"/>
      <c r="V44" s="158"/>
      <c r="W44" s="158"/>
    </row>
    <row r="45" spans="1:23" ht="15.75" customHeight="1">
      <c r="A45" s="136" t="s">
        <v>464</v>
      </c>
      <c r="B45" s="138" t="s">
        <v>380</v>
      </c>
      <c r="C45" s="157" t="str">
        <f>IF(VLOOKUP(B45,'WELL | SDGs Alignment'!$C$13:$D$235,2,FALSE)="Achieved",VLOOKUP(B45,'Content Descriptions'!$C$3:$D$343,2,FALSE),"")</f>
        <v/>
      </c>
      <c r="D45" s="158"/>
      <c r="E45" s="158"/>
      <c r="F45" s="158"/>
      <c r="G45" s="158"/>
      <c r="H45" s="158"/>
      <c r="I45" s="158"/>
      <c r="J45" s="158"/>
      <c r="K45" s="158"/>
      <c r="L45" s="158"/>
      <c r="M45" s="158"/>
      <c r="N45" s="158"/>
      <c r="O45" s="158"/>
      <c r="P45" s="158"/>
      <c r="Q45" s="158"/>
      <c r="R45" s="158"/>
      <c r="S45" s="158"/>
      <c r="T45" s="158"/>
      <c r="U45" s="158"/>
      <c r="V45" s="158"/>
      <c r="W45" s="158"/>
    </row>
    <row r="46" spans="1:23" ht="15.75" customHeight="1">
      <c r="A46" s="136" t="s">
        <v>464</v>
      </c>
      <c r="B46" s="138" t="s">
        <v>381</v>
      </c>
      <c r="C46" s="157" t="str">
        <f>IF(VLOOKUP(B46,'WELL | SDGs Alignment'!$C$13:$D$235,2,FALSE)="Achieved",VLOOKUP(B46,'Content Descriptions'!$C$3:$D$343,2,FALSE),"")</f>
        <v/>
      </c>
      <c r="D46" s="158"/>
      <c r="E46" s="158"/>
      <c r="F46" s="158"/>
      <c r="G46" s="158"/>
      <c r="H46" s="158"/>
      <c r="I46" s="158"/>
      <c r="J46" s="158"/>
      <c r="K46" s="158"/>
      <c r="L46" s="158"/>
      <c r="M46" s="158"/>
      <c r="N46" s="158"/>
      <c r="O46" s="158"/>
      <c r="P46" s="158"/>
      <c r="Q46" s="158"/>
      <c r="R46" s="158"/>
      <c r="S46" s="158"/>
      <c r="T46" s="158"/>
      <c r="U46" s="158"/>
      <c r="V46" s="158"/>
      <c r="W46" s="158"/>
    </row>
    <row r="47" spans="1:23" ht="15.75" customHeight="1">
      <c r="A47" s="136" t="s">
        <v>464</v>
      </c>
      <c r="B47" s="138" t="s">
        <v>382</v>
      </c>
      <c r="C47" s="157" t="str">
        <f>IF(VLOOKUP(B47,'WELL | SDGs Alignment'!$C$13:$D$235,2,FALSE)="Achieved",VLOOKUP(B47,'Content Descriptions'!$C$3:$D$343,2,FALSE),"")</f>
        <v/>
      </c>
      <c r="D47" s="158"/>
      <c r="E47" s="158"/>
      <c r="F47" s="158"/>
      <c r="G47" s="158"/>
      <c r="H47" s="158"/>
      <c r="I47" s="158"/>
      <c r="J47" s="158"/>
      <c r="K47" s="158"/>
      <c r="L47" s="158"/>
      <c r="M47" s="158"/>
      <c r="N47" s="158"/>
      <c r="O47" s="158"/>
      <c r="P47" s="158"/>
      <c r="Q47" s="158"/>
      <c r="R47" s="158"/>
      <c r="S47" s="158"/>
      <c r="T47" s="158"/>
      <c r="U47" s="158"/>
      <c r="V47" s="158"/>
      <c r="W47" s="158"/>
    </row>
    <row r="48" spans="1:23" ht="15.75" customHeight="1">
      <c r="A48" s="136" t="s">
        <v>464</v>
      </c>
      <c r="B48" s="138" t="s">
        <v>384</v>
      </c>
      <c r="C48" s="157" t="str">
        <f>IF(VLOOKUP(B48,'WELL | SDGs Alignment'!$C$13:$D$235,2,FALSE)="Achieved",VLOOKUP(B48,'Content Descriptions'!$C$3:$D$343,2,FALSE),"")</f>
        <v/>
      </c>
      <c r="D48" s="158"/>
      <c r="E48" s="158"/>
      <c r="F48" s="158"/>
      <c r="G48" s="158"/>
      <c r="H48" s="158"/>
      <c r="I48" s="158"/>
      <c r="J48" s="158"/>
      <c r="K48" s="158"/>
      <c r="L48" s="158"/>
      <c r="M48" s="158"/>
      <c r="N48" s="158"/>
      <c r="O48" s="158"/>
      <c r="P48" s="158"/>
      <c r="Q48" s="158"/>
      <c r="R48" s="158"/>
      <c r="S48" s="158"/>
      <c r="T48" s="158"/>
      <c r="U48" s="158"/>
      <c r="V48" s="158"/>
      <c r="W48" s="158"/>
    </row>
    <row r="49" spans="1:23" ht="15.75" customHeight="1">
      <c r="A49" s="136" t="s">
        <v>464</v>
      </c>
      <c r="B49" s="138" t="s">
        <v>385</v>
      </c>
      <c r="C49" s="157" t="str">
        <f>IF(VLOOKUP(B49,'WELL | SDGs Alignment'!$C$13:$D$235,2,FALSE)="Achieved",VLOOKUP(B49,'Content Descriptions'!$C$3:$D$343,2,FALSE),"")</f>
        <v/>
      </c>
      <c r="D49" s="158"/>
      <c r="E49" s="158"/>
      <c r="F49" s="158"/>
      <c r="G49" s="158"/>
      <c r="H49" s="158"/>
      <c r="I49" s="158"/>
      <c r="J49" s="158"/>
      <c r="K49" s="158"/>
      <c r="L49" s="158"/>
      <c r="M49" s="158"/>
      <c r="N49" s="158"/>
      <c r="O49" s="158"/>
      <c r="P49" s="158"/>
      <c r="Q49" s="158"/>
      <c r="R49" s="158"/>
      <c r="S49" s="158"/>
      <c r="T49" s="158"/>
      <c r="U49" s="158"/>
      <c r="V49" s="158"/>
      <c r="W49" s="158"/>
    </row>
    <row r="50" spans="1:23" ht="15.75" customHeight="1">
      <c r="A50" s="136" t="s">
        <v>464</v>
      </c>
      <c r="B50" s="138" t="s">
        <v>387</v>
      </c>
      <c r="C50" s="157" t="str">
        <f>IF(VLOOKUP(B50,'WELL | SDGs Alignment'!$C$13:$D$235,2,FALSE)="Achieved",VLOOKUP(B50,'Content Descriptions'!$C$3:$D$343,2,FALSE),"")</f>
        <v/>
      </c>
      <c r="D50" s="158"/>
      <c r="E50" s="158"/>
      <c r="F50" s="158"/>
      <c r="G50" s="158"/>
      <c r="H50" s="158"/>
      <c r="I50" s="158"/>
      <c r="J50" s="158"/>
      <c r="K50" s="158"/>
      <c r="L50" s="158"/>
      <c r="M50" s="158"/>
      <c r="N50" s="158"/>
      <c r="O50" s="158"/>
      <c r="P50" s="158"/>
      <c r="Q50" s="158"/>
      <c r="R50" s="158"/>
      <c r="S50" s="158"/>
      <c r="T50" s="158"/>
      <c r="U50" s="158"/>
      <c r="V50" s="158"/>
      <c r="W50" s="158"/>
    </row>
    <row r="51" spans="1:23" ht="15.75" customHeight="1">
      <c r="A51" s="136" t="s">
        <v>464</v>
      </c>
      <c r="B51" s="138" t="s">
        <v>389</v>
      </c>
      <c r="C51" s="157" t="str">
        <f>IF(VLOOKUP(B51,'WELL | SDGs Alignment'!$C$13:$D$235,2,FALSE)="Achieved",VLOOKUP(B51,'Content Descriptions'!$C$3:$D$343,2,FALSE),"")</f>
        <v/>
      </c>
      <c r="D51" s="158"/>
      <c r="E51" s="158"/>
      <c r="F51" s="158"/>
      <c r="G51" s="158"/>
      <c r="H51" s="158"/>
      <c r="I51" s="158"/>
      <c r="J51" s="158"/>
      <c r="K51" s="158"/>
      <c r="L51" s="158"/>
      <c r="M51" s="158"/>
      <c r="N51" s="158"/>
      <c r="O51" s="158"/>
      <c r="P51" s="158"/>
      <c r="Q51" s="158"/>
      <c r="R51" s="158"/>
      <c r="S51" s="158"/>
      <c r="T51" s="158"/>
      <c r="U51" s="158"/>
      <c r="V51" s="158"/>
      <c r="W51" s="158"/>
    </row>
    <row r="52" spans="1:23" ht="15.75" customHeight="1">
      <c r="A52" s="136" t="s">
        <v>464</v>
      </c>
      <c r="B52" s="138" t="s">
        <v>390</v>
      </c>
      <c r="C52" s="157" t="str">
        <f>IF(VLOOKUP(B52,'WELL | SDGs Alignment'!$C$13:$D$235,2,FALSE)="Achieved",VLOOKUP(B52,'Content Descriptions'!$C$3:$D$343,2,FALSE),"")</f>
        <v/>
      </c>
      <c r="D52" s="158"/>
      <c r="E52" s="158"/>
      <c r="F52" s="158"/>
      <c r="G52" s="158"/>
      <c r="H52" s="158"/>
      <c r="I52" s="158"/>
      <c r="J52" s="158"/>
      <c r="K52" s="158"/>
      <c r="L52" s="158"/>
      <c r="M52" s="158"/>
      <c r="N52" s="158"/>
      <c r="O52" s="158"/>
      <c r="P52" s="158"/>
      <c r="Q52" s="158"/>
      <c r="R52" s="158"/>
      <c r="S52" s="158"/>
      <c r="T52" s="158"/>
      <c r="U52" s="158"/>
      <c r="V52" s="158"/>
      <c r="W52" s="158"/>
    </row>
    <row r="53" spans="1:23" ht="15.75" customHeight="1">
      <c r="A53" s="136" t="s">
        <v>464</v>
      </c>
      <c r="B53" s="138" t="s">
        <v>392</v>
      </c>
      <c r="C53" s="157" t="str">
        <f>IF(VLOOKUP(B53,'WELL | SDGs Alignment'!$C$13:$D$235,2,FALSE)="Achieved",VLOOKUP(B53,'Content Descriptions'!$C$3:$D$343,2,FALSE),"")</f>
        <v/>
      </c>
      <c r="D53" s="158"/>
      <c r="E53" s="158"/>
      <c r="F53" s="158"/>
      <c r="G53" s="158"/>
      <c r="H53" s="158"/>
      <c r="I53" s="158"/>
      <c r="J53" s="158"/>
      <c r="K53" s="158"/>
      <c r="L53" s="158"/>
      <c r="M53" s="158"/>
      <c r="N53" s="158"/>
      <c r="O53" s="158"/>
      <c r="P53" s="158"/>
      <c r="Q53" s="158"/>
      <c r="R53" s="158"/>
      <c r="S53" s="158"/>
      <c r="T53" s="158"/>
      <c r="U53" s="158"/>
      <c r="V53" s="158"/>
      <c r="W53" s="158"/>
    </row>
    <row r="54" spans="1:23" ht="15.75" customHeight="1">
      <c r="A54" s="136" t="s">
        <v>464</v>
      </c>
      <c r="B54" s="138" t="s">
        <v>393</v>
      </c>
      <c r="C54" s="157" t="str">
        <f>IF(VLOOKUP(B54,'WELL | SDGs Alignment'!$C$13:$D$235,2,FALSE)="Achieved",VLOOKUP(B54,'Content Descriptions'!$C$3:$D$343,2,FALSE),"")</f>
        <v/>
      </c>
      <c r="D54" s="158"/>
      <c r="E54" s="158"/>
      <c r="F54" s="158"/>
      <c r="G54" s="158"/>
      <c r="H54" s="158"/>
      <c r="I54" s="158"/>
      <c r="J54" s="158"/>
      <c r="K54" s="158"/>
      <c r="L54" s="158"/>
      <c r="M54" s="158"/>
      <c r="N54" s="158"/>
      <c r="O54" s="158"/>
      <c r="P54" s="158"/>
      <c r="Q54" s="158"/>
      <c r="R54" s="158"/>
      <c r="S54" s="158"/>
      <c r="T54" s="158"/>
      <c r="U54" s="158"/>
      <c r="V54" s="158"/>
      <c r="W54" s="158"/>
    </row>
    <row r="55" spans="1:23" ht="15.75" customHeight="1">
      <c r="A55" s="136" t="s">
        <v>464</v>
      </c>
      <c r="B55" s="138" t="s">
        <v>394</v>
      </c>
      <c r="C55" s="157" t="str">
        <f>IF(VLOOKUP(B55,'WELL | SDGs Alignment'!$C$13:$D$235,2,FALSE)="Achieved",VLOOKUP(B55,'Content Descriptions'!$C$3:$D$343,2,FALSE),"")</f>
        <v/>
      </c>
      <c r="D55" s="158"/>
      <c r="E55" s="158"/>
      <c r="F55" s="158"/>
      <c r="G55" s="158"/>
      <c r="H55" s="158"/>
      <c r="I55" s="158"/>
      <c r="J55" s="158"/>
      <c r="K55" s="158"/>
      <c r="L55" s="158"/>
      <c r="M55" s="158"/>
      <c r="N55" s="158"/>
      <c r="O55" s="158"/>
      <c r="P55" s="158"/>
      <c r="Q55" s="158"/>
      <c r="R55" s="158"/>
      <c r="S55" s="158"/>
      <c r="T55" s="158"/>
      <c r="U55" s="158"/>
      <c r="V55" s="158"/>
      <c r="W55" s="158"/>
    </row>
    <row r="56" spans="1:23" ht="15.75" customHeight="1">
      <c r="A56" s="136" t="s">
        <v>464</v>
      </c>
      <c r="B56" s="138" t="s">
        <v>396</v>
      </c>
      <c r="C56" s="157" t="str">
        <f>IF(VLOOKUP(B56,'WELL | SDGs Alignment'!$C$13:$D$235,2,FALSE)="Achieved",VLOOKUP(B56,'Content Descriptions'!$C$3:$D$343,2,FALSE),"")</f>
        <v/>
      </c>
      <c r="D56" s="158"/>
      <c r="E56" s="158"/>
      <c r="F56" s="158"/>
      <c r="G56" s="158"/>
      <c r="H56" s="158"/>
      <c r="I56" s="158"/>
      <c r="J56" s="158"/>
      <c r="K56" s="158"/>
      <c r="L56" s="158"/>
      <c r="M56" s="158"/>
      <c r="N56" s="158"/>
      <c r="O56" s="158"/>
      <c r="P56" s="158"/>
      <c r="Q56" s="158"/>
      <c r="R56" s="158"/>
      <c r="S56" s="158"/>
      <c r="T56" s="158"/>
      <c r="U56" s="158"/>
      <c r="V56" s="158"/>
      <c r="W56" s="158"/>
    </row>
    <row r="57" spans="1:23" ht="15.75" customHeight="1">
      <c r="A57" s="136" t="s">
        <v>464</v>
      </c>
      <c r="B57" s="138" t="s">
        <v>397</v>
      </c>
      <c r="C57" s="157" t="str">
        <f>IF(VLOOKUP(B57,'WELL | SDGs Alignment'!$C$13:$D$235,2,FALSE)="Achieved",VLOOKUP(B57,'Content Descriptions'!$C$3:$D$343,2,FALSE),"")</f>
        <v/>
      </c>
      <c r="D57" s="158"/>
      <c r="E57" s="158"/>
      <c r="F57" s="158"/>
      <c r="G57" s="158"/>
      <c r="H57" s="158"/>
      <c r="I57" s="158"/>
      <c r="J57" s="158"/>
      <c r="K57" s="158"/>
      <c r="L57" s="158"/>
      <c r="M57" s="158"/>
      <c r="N57" s="158"/>
      <c r="O57" s="158"/>
      <c r="P57" s="158"/>
      <c r="Q57" s="158"/>
      <c r="R57" s="158"/>
      <c r="S57" s="158"/>
      <c r="T57" s="158"/>
      <c r="U57" s="158"/>
      <c r="V57" s="158"/>
      <c r="W57" s="158"/>
    </row>
    <row r="58" spans="1:23" ht="15.75" customHeight="1">
      <c r="A58" s="136" t="s">
        <v>464</v>
      </c>
      <c r="B58" s="138" t="s">
        <v>403</v>
      </c>
      <c r="C58" s="157" t="str">
        <f>IF(VLOOKUP(B58,'WELL | SDGs Alignment'!$C$13:$D$235,2,FALSE)="Achieved",VLOOKUP(B58,'Content Descriptions'!$C$3:$D$343,2,FALSE),"")</f>
        <v/>
      </c>
      <c r="D58" s="158"/>
      <c r="E58" s="158"/>
      <c r="F58" s="158"/>
      <c r="G58" s="158"/>
      <c r="H58" s="158"/>
      <c r="I58" s="158"/>
      <c r="J58" s="158"/>
      <c r="K58" s="158"/>
      <c r="L58" s="158"/>
      <c r="M58" s="158"/>
      <c r="N58" s="158"/>
      <c r="O58" s="158"/>
      <c r="P58" s="158"/>
      <c r="Q58" s="158"/>
      <c r="R58" s="158"/>
      <c r="S58" s="158"/>
      <c r="T58" s="158"/>
      <c r="U58" s="158"/>
      <c r="V58" s="158"/>
      <c r="W58" s="158"/>
    </row>
    <row r="59" spans="1:23" ht="15.75" customHeight="1">
      <c r="A59" s="136" t="s">
        <v>464</v>
      </c>
      <c r="B59" s="138" t="s">
        <v>404</v>
      </c>
      <c r="C59" s="157" t="str">
        <f>IF(VLOOKUP(B59,'WELL | SDGs Alignment'!$C$13:$D$235,2,FALSE)="Achieved",VLOOKUP(B59,'Content Descriptions'!$C$3:$D$343,2,FALSE),"")</f>
        <v/>
      </c>
      <c r="D59" s="158"/>
      <c r="E59" s="158"/>
      <c r="F59" s="158"/>
      <c r="G59" s="158"/>
      <c r="H59" s="158"/>
      <c r="I59" s="158"/>
      <c r="J59" s="158"/>
      <c r="K59" s="158"/>
      <c r="L59" s="158"/>
      <c r="M59" s="158"/>
      <c r="N59" s="158"/>
      <c r="O59" s="158"/>
      <c r="P59" s="158"/>
      <c r="Q59" s="158"/>
      <c r="R59" s="158"/>
      <c r="S59" s="158"/>
      <c r="T59" s="158"/>
      <c r="U59" s="158"/>
      <c r="V59" s="158"/>
      <c r="W59" s="158"/>
    </row>
    <row r="60" spans="1:23" ht="15.75" customHeight="1">
      <c r="A60" s="136" t="s">
        <v>464</v>
      </c>
      <c r="B60" s="138" t="s">
        <v>406</v>
      </c>
      <c r="C60" s="157" t="str">
        <f>IF(VLOOKUP(B60,'WELL | SDGs Alignment'!$C$13:$D$235,2,FALSE)="Achieved",VLOOKUP(B60,'Content Descriptions'!$C$3:$D$343,2,FALSE),"")</f>
        <v/>
      </c>
      <c r="D60" s="158"/>
      <c r="E60" s="158"/>
      <c r="F60" s="158"/>
      <c r="G60" s="158"/>
      <c r="H60" s="158"/>
      <c r="I60" s="158"/>
      <c r="J60" s="158"/>
      <c r="K60" s="158"/>
      <c r="L60" s="158"/>
      <c r="M60" s="158"/>
      <c r="N60" s="158"/>
      <c r="O60" s="158"/>
      <c r="P60" s="158"/>
      <c r="Q60" s="158"/>
      <c r="R60" s="158"/>
      <c r="S60" s="158"/>
      <c r="T60" s="158"/>
      <c r="U60" s="158"/>
      <c r="V60" s="158"/>
      <c r="W60" s="158"/>
    </row>
    <row r="61" spans="1:23" ht="15.75" customHeight="1">
      <c r="A61" s="136" t="s">
        <v>464</v>
      </c>
      <c r="B61" s="138" t="s">
        <v>407</v>
      </c>
      <c r="C61" s="157" t="str">
        <f>IF(VLOOKUP(B61,'WELL | SDGs Alignment'!$C$13:$D$235,2,FALSE)="Achieved",VLOOKUP(B61,'Content Descriptions'!$C$3:$D$343,2,FALSE),"")</f>
        <v/>
      </c>
      <c r="D61" s="158"/>
      <c r="E61" s="158"/>
      <c r="F61" s="158"/>
      <c r="G61" s="158"/>
      <c r="H61" s="158"/>
      <c r="I61" s="158"/>
      <c r="J61" s="158"/>
      <c r="K61" s="158"/>
      <c r="L61" s="158"/>
      <c r="M61" s="158"/>
      <c r="N61" s="158"/>
      <c r="O61" s="158"/>
      <c r="P61" s="158"/>
      <c r="Q61" s="158"/>
      <c r="R61" s="158"/>
      <c r="S61" s="158"/>
      <c r="T61" s="158"/>
      <c r="U61" s="158"/>
      <c r="V61" s="158"/>
      <c r="W61" s="158"/>
    </row>
    <row r="62" spans="1:23" ht="15.75" customHeight="1">
      <c r="A62" s="136" t="s">
        <v>464</v>
      </c>
      <c r="B62" s="138" t="s">
        <v>408</v>
      </c>
      <c r="C62" s="157" t="str">
        <f>IF(VLOOKUP(B62,'WELL | SDGs Alignment'!$C$13:$D$235,2,FALSE)="Achieved",VLOOKUP(B62,'Content Descriptions'!$C$3:$D$343,2,FALSE),"")</f>
        <v/>
      </c>
      <c r="D62" s="158"/>
      <c r="E62" s="158"/>
      <c r="F62" s="158"/>
      <c r="G62" s="158"/>
      <c r="H62" s="158"/>
      <c r="I62" s="158"/>
      <c r="J62" s="158"/>
      <c r="K62" s="158"/>
      <c r="L62" s="158"/>
      <c r="M62" s="158"/>
      <c r="N62" s="158"/>
      <c r="O62" s="158"/>
      <c r="P62" s="158"/>
      <c r="Q62" s="158"/>
      <c r="R62" s="158"/>
      <c r="S62" s="158"/>
      <c r="T62" s="158"/>
      <c r="U62" s="158"/>
      <c r="V62" s="158"/>
      <c r="W62" s="158"/>
    </row>
    <row r="63" spans="1:23" ht="15.75" customHeight="1">
      <c r="A63" s="136" t="s">
        <v>464</v>
      </c>
      <c r="B63" s="138" t="s">
        <v>409</v>
      </c>
      <c r="C63" s="157" t="str">
        <f>IF(VLOOKUP(B63,'WELL | SDGs Alignment'!$C$13:$D$235,2,FALSE)="Achieved",VLOOKUP(B63,'Content Descriptions'!$C$3:$D$343,2,FALSE),"")</f>
        <v/>
      </c>
      <c r="D63" s="158"/>
      <c r="E63" s="158"/>
      <c r="F63" s="158"/>
      <c r="G63" s="158"/>
      <c r="H63" s="158"/>
      <c r="I63" s="158"/>
      <c r="J63" s="158"/>
      <c r="K63" s="158"/>
      <c r="L63" s="158"/>
      <c r="M63" s="158"/>
      <c r="N63" s="158"/>
      <c r="O63" s="158"/>
      <c r="P63" s="158"/>
      <c r="Q63" s="158"/>
      <c r="R63" s="158"/>
      <c r="S63" s="158"/>
      <c r="T63" s="158"/>
      <c r="U63" s="158"/>
      <c r="V63" s="158"/>
      <c r="W63" s="158"/>
    </row>
    <row r="64" spans="1:23" ht="15.75" customHeight="1">
      <c r="A64" s="136" t="s">
        <v>464</v>
      </c>
      <c r="B64" s="138" t="s">
        <v>435</v>
      </c>
      <c r="C64" s="157" t="str">
        <f>IF(VLOOKUP(B64,'WELL | SDGs Alignment'!$C$13:$D$235,2,FALSE)="Achieved",VLOOKUP(B64,'Content Descriptions'!$C$3:$D$343,2,FALSE),"")</f>
        <v/>
      </c>
      <c r="D64" s="158"/>
      <c r="E64" s="158"/>
      <c r="F64" s="158"/>
      <c r="G64" s="158"/>
      <c r="H64" s="158"/>
      <c r="I64" s="158"/>
      <c r="J64" s="158"/>
      <c r="K64" s="158"/>
      <c r="L64" s="158"/>
      <c r="M64" s="158"/>
      <c r="N64" s="158"/>
      <c r="O64" s="158"/>
      <c r="P64" s="158"/>
      <c r="Q64" s="158"/>
      <c r="R64" s="158"/>
      <c r="S64" s="158"/>
      <c r="T64" s="158"/>
      <c r="U64" s="158"/>
      <c r="V64" s="158"/>
      <c r="W64" s="158"/>
    </row>
    <row r="65" spans="1:23" ht="15.75" customHeight="1">
      <c r="A65" s="136" t="s">
        <v>464</v>
      </c>
      <c r="B65" s="138" t="s">
        <v>197</v>
      </c>
      <c r="C65" s="157" t="str">
        <f>IF(VLOOKUP(B65,'WELL | SDGs Alignment'!$C$13:$D$235,2,FALSE)="Achieved",VLOOKUP(B65,'Content Descriptions'!$C$3:$D$343,2,FALSE),"")</f>
        <v/>
      </c>
      <c r="D65" s="158"/>
      <c r="E65" s="158"/>
      <c r="F65" s="158"/>
      <c r="G65" s="158"/>
      <c r="H65" s="158"/>
      <c r="I65" s="158"/>
      <c r="J65" s="158"/>
      <c r="K65" s="158"/>
      <c r="L65" s="158"/>
      <c r="M65" s="158"/>
      <c r="N65" s="158"/>
      <c r="O65" s="158"/>
      <c r="P65" s="158"/>
      <c r="Q65" s="158"/>
      <c r="R65" s="158"/>
      <c r="S65" s="158"/>
      <c r="T65" s="158"/>
      <c r="U65" s="158"/>
      <c r="V65" s="158"/>
      <c r="W65" s="158"/>
    </row>
    <row r="66" spans="1:23" ht="15.75" customHeight="1">
      <c r="A66" s="136" t="s">
        <v>464</v>
      </c>
      <c r="B66" s="138" t="s">
        <v>199</v>
      </c>
      <c r="C66" s="157" t="str">
        <f>IF(VLOOKUP(B66,'WELL | SDGs Alignment'!$C$13:$D$235,2,FALSE)="Achieved",VLOOKUP(B66,'Content Descriptions'!$C$3:$D$343,2,FALSE),"")</f>
        <v/>
      </c>
      <c r="D66" s="158"/>
      <c r="E66" s="158"/>
      <c r="F66" s="158"/>
      <c r="G66" s="158"/>
      <c r="H66" s="158"/>
      <c r="I66" s="158"/>
      <c r="J66" s="158"/>
      <c r="K66" s="158"/>
      <c r="L66" s="158"/>
      <c r="M66" s="158"/>
      <c r="N66" s="158"/>
      <c r="O66" s="158"/>
      <c r="P66" s="158"/>
      <c r="Q66" s="158"/>
      <c r="R66" s="158"/>
      <c r="S66" s="158"/>
      <c r="T66" s="158"/>
      <c r="U66" s="158"/>
      <c r="V66" s="158"/>
      <c r="W66" s="158"/>
    </row>
    <row r="67" spans="1:23" ht="15.75" customHeight="1">
      <c r="A67" s="136" t="s">
        <v>464</v>
      </c>
      <c r="B67" s="138" t="s">
        <v>201</v>
      </c>
      <c r="C67" s="157" t="str">
        <f>IF(VLOOKUP(B67,'WELL | SDGs Alignment'!$C$13:$D$235,2,FALSE)="Achieved",VLOOKUP(B67,'Content Descriptions'!$C$3:$D$343,2,FALSE),"")</f>
        <v/>
      </c>
      <c r="D67" s="158"/>
      <c r="E67" s="158"/>
      <c r="F67" s="158"/>
      <c r="G67" s="158"/>
      <c r="H67" s="158"/>
      <c r="I67" s="158"/>
      <c r="J67" s="158"/>
      <c r="K67" s="158"/>
      <c r="L67" s="158"/>
      <c r="M67" s="158"/>
      <c r="N67" s="158"/>
      <c r="O67" s="158"/>
      <c r="P67" s="158"/>
      <c r="Q67" s="158"/>
      <c r="R67" s="158"/>
      <c r="S67" s="158"/>
      <c r="T67" s="158"/>
      <c r="U67" s="158"/>
      <c r="V67" s="158"/>
      <c r="W67" s="158"/>
    </row>
    <row r="68" spans="1:23" ht="15.75" customHeight="1">
      <c r="A68" s="136" t="s">
        <v>464</v>
      </c>
      <c r="B68" s="138" t="s">
        <v>203</v>
      </c>
      <c r="C68" s="157" t="str">
        <f>IF(VLOOKUP(B68,'WELL | SDGs Alignment'!$C$13:$D$235,2,FALSE)="Achieved",VLOOKUP(B68,'Content Descriptions'!$C$3:$D$343,2,FALSE),"")</f>
        <v/>
      </c>
      <c r="D68" s="158"/>
      <c r="E68" s="158"/>
      <c r="F68" s="158"/>
      <c r="G68" s="158"/>
      <c r="H68" s="158"/>
      <c r="I68" s="158"/>
      <c r="J68" s="158"/>
      <c r="K68" s="158"/>
      <c r="L68" s="158"/>
      <c r="M68" s="158"/>
      <c r="N68" s="158"/>
      <c r="O68" s="158"/>
      <c r="P68" s="158"/>
      <c r="Q68" s="158"/>
      <c r="R68" s="158"/>
      <c r="S68" s="158"/>
      <c r="T68" s="158"/>
      <c r="U68" s="158"/>
      <c r="V68" s="158"/>
      <c r="W68" s="158"/>
    </row>
    <row r="69" spans="1:23" ht="15.75" customHeight="1">
      <c r="A69" s="136" t="s">
        <v>464</v>
      </c>
      <c r="B69" s="138" t="s">
        <v>205</v>
      </c>
      <c r="C69" s="157" t="str">
        <f>IF(VLOOKUP(B69,'WELL | SDGs Alignment'!$C$13:$D$235,2,FALSE)="Achieved",VLOOKUP(B69,'Content Descriptions'!$C$3:$D$343,2,FALSE),"")</f>
        <v/>
      </c>
      <c r="D69" s="158"/>
      <c r="E69" s="158"/>
      <c r="F69" s="158"/>
      <c r="G69" s="158"/>
      <c r="H69" s="158"/>
      <c r="I69" s="158"/>
      <c r="J69" s="158"/>
      <c r="K69" s="158"/>
      <c r="L69" s="158"/>
      <c r="M69" s="158"/>
      <c r="N69" s="158"/>
      <c r="O69" s="158"/>
      <c r="P69" s="158"/>
      <c r="Q69" s="158"/>
      <c r="R69" s="158"/>
      <c r="S69" s="158"/>
      <c r="T69" s="158"/>
      <c r="U69" s="158"/>
      <c r="V69" s="158"/>
      <c r="W69" s="158"/>
    </row>
    <row r="70" spans="1:23" ht="15.75" customHeight="1">
      <c r="A70" s="136" t="s">
        <v>464</v>
      </c>
      <c r="B70" s="138" t="s">
        <v>206</v>
      </c>
      <c r="C70" s="157" t="str">
        <f>IF(VLOOKUP(B70,'WELL | SDGs Alignment'!$C$13:$D$235,2,FALSE)="Achieved",VLOOKUP(B70,'Content Descriptions'!$C$3:$D$343,2,FALSE),"")</f>
        <v/>
      </c>
      <c r="D70" s="158"/>
      <c r="E70" s="158"/>
      <c r="F70" s="158"/>
      <c r="G70" s="158"/>
      <c r="H70" s="158"/>
      <c r="I70" s="158"/>
      <c r="J70" s="158"/>
      <c r="K70" s="158"/>
      <c r="L70" s="158"/>
      <c r="M70" s="158"/>
      <c r="N70" s="158"/>
      <c r="O70" s="158"/>
      <c r="P70" s="158"/>
      <c r="Q70" s="158"/>
      <c r="R70" s="158"/>
      <c r="S70" s="158"/>
      <c r="T70" s="158"/>
      <c r="U70" s="158"/>
      <c r="V70" s="158"/>
      <c r="W70" s="158"/>
    </row>
    <row r="71" spans="1:23" ht="15.75" customHeight="1">
      <c r="A71" s="136" t="s">
        <v>464</v>
      </c>
      <c r="B71" s="138" t="s">
        <v>208</v>
      </c>
      <c r="C71" s="157" t="str">
        <f>IF(VLOOKUP(B71,'WELL | SDGs Alignment'!$C$13:$D$235,2,FALSE)="Achieved",VLOOKUP(B71,'Content Descriptions'!$C$3:$D$343,2,FALSE),"")</f>
        <v/>
      </c>
      <c r="D71" s="158"/>
      <c r="E71" s="158"/>
      <c r="F71" s="158"/>
      <c r="G71" s="158"/>
      <c r="H71" s="158"/>
      <c r="I71" s="158"/>
      <c r="J71" s="158"/>
      <c r="K71" s="158"/>
      <c r="L71" s="158"/>
      <c r="M71" s="158"/>
      <c r="N71" s="158"/>
      <c r="O71" s="158"/>
      <c r="P71" s="158"/>
      <c r="Q71" s="158"/>
      <c r="R71" s="158"/>
      <c r="S71" s="158"/>
      <c r="T71" s="158"/>
      <c r="U71" s="158"/>
      <c r="V71" s="158"/>
      <c r="W71" s="158"/>
    </row>
    <row r="72" spans="1:23" ht="15.75" customHeight="1">
      <c r="A72" s="136" t="s">
        <v>464</v>
      </c>
      <c r="B72" s="138" t="s">
        <v>210</v>
      </c>
      <c r="C72" s="157" t="str">
        <f>IF(VLOOKUP(B72,'WELL | SDGs Alignment'!$C$13:$D$235,2,FALSE)="Achieved",VLOOKUP(B72,'Content Descriptions'!$C$3:$D$343,2,FALSE),"")</f>
        <v/>
      </c>
      <c r="D72" s="158"/>
      <c r="E72" s="158"/>
      <c r="F72" s="158"/>
      <c r="G72" s="158"/>
      <c r="H72" s="158"/>
      <c r="I72" s="158"/>
      <c r="J72" s="158"/>
      <c r="K72" s="158"/>
      <c r="L72" s="158"/>
      <c r="M72" s="158"/>
      <c r="N72" s="158"/>
      <c r="O72" s="158"/>
      <c r="P72" s="158"/>
      <c r="Q72" s="158"/>
      <c r="R72" s="158"/>
      <c r="S72" s="158"/>
      <c r="T72" s="158"/>
      <c r="U72" s="158"/>
      <c r="V72" s="158"/>
      <c r="W72" s="158"/>
    </row>
    <row r="73" spans="1:23" ht="15.75" customHeight="1">
      <c r="A73" s="136" t="s">
        <v>464</v>
      </c>
      <c r="B73" s="138" t="s">
        <v>215</v>
      </c>
      <c r="C73" s="157" t="str">
        <f>IF(VLOOKUP(B73,'WELL | SDGs Alignment'!$C$13:$D$235,2,FALSE)="Achieved",VLOOKUP(B73,'Content Descriptions'!$C$3:$D$343,2,FALSE),"")</f>
        <v/>
      </c>
      <c r="D73" s="158"/>
      <c r="E73" s="158"/>
      <c r="F73" s="158"/>
      <c r="G73" s="158"/>
      <c r="H73" s="158"/>
      <c r="I73" s="158"/>
      <c r="J73" s="158"/>
      <c r="K73" s="158"/>
      <c r="L73" s="158"/>
      <c r="M73" s="158"/>
      <c r="N73" s="158"/>
      <c r="O73" s="158"/>
      <c r="P73" s="158"/>
      <c r="Q73" s="158"/>
      <c r="R73" s="158"/>
      <c r="S73" s="158"/>
      <c r="T73" s="158"/>
      <c r="U73" s="158"/>
      <c r="V73" s="158"/>
      <c r="W73" s="158"/>
    </row>
    <row r="74" spans="1:23" ht="15.75" customHeight="1">
      <c r="A74" s="136" t="s">
        <v>464</v>
      </c>
      <c r="B74" s="138" t="s">
        <v>216</v>
      </c>
      <c r="C74" s="157" t="str">
        <f>IF(VLOOKUP(B74,'WELL | SDGs Alignment'!$C$13:$D$235,2,FALSE)="Achieved",VLOOKUP(B74,'Content Descriptions'!$C$3:$D$343,2,FALSE),"")</f>
        <v/>
      </c>
      <c r="D74" s="158"/>
      <c r="E74" s="158"/>
      <c r="F74" s="158"/>
      <c r="G74" s="158"/>
      <c r="H74" s="158"/>
      <c r="I74" s="158"/>
      <c r="J74" s="158"/>
      <c r="K74" s="158"/>
      <c r="L74" s="158"/>
      <c r="M74" s="158"/>
      <c r="N74" s="158"/>
      <c r="O74" s="158"/>
      <c r="P74" s="158"/>
      <c r="Q74" s="158"/>
      <c r="R74" s="158"/>
      <c r="S74" s="158"/>
      <c r="T74" s="158"/>
      <c r="U74" s="158"/>
      <c r="V74" s="158"/>
      <c r="W74" s="158"/>
    </row>
    <row r="75" spans="1:23" ht="15.75" customHeight="1">
      <c r="A75" s="136" t="s">
        <v>464</v>
      </c>
      <c r="B75" s="138" t="s">
        <v>334</v>
      </c>
      <c r="C75" s="157" t="str">
        <f>IF(VLOOKUP(B75,'WELL | SDGs Alignment'!$C$13:$D$235,2,FALSE)="Achieved",VLOOKUP(B75,'Content Descriptions'!$C$3:$D$343,2,FALSE),"")</f>
        <v/>
      </c>
      <c r="D75" s="158"/>
      <c r="E75" s="158"/>
      <c r="F75" s="158"/>
      <c r="G75" s="158"/>
      <c r="H75" s="158"/>
      <c r="I75" s="158"/>
      <c r="J75" s="158"/>
      <c r="K75" s="158"/>
      <c r="L75" s="158"/>
      <c r="M75" s="158"/>
      <c r="N75" s="158"/>
      <c r="O75" s="158"/>
      <c r="P75" s="158"/>
      <c r="Q75" s="158"/>
      <c r="R75" s="158"/>
      <c r="S75" s="158"/>
      <c r="T75" s="158"/>
      <c r="U75" s="158"/>
      <c r="V75" s="158"/>
      <c r="W75" s="158"/>
    </row>
    <row r="76" spans="1:23" ht="15.75" customHeight="1">
      <c r="A76" s="136" t="s">
        <v>464</v>
      </c>
      <c r="B76" s="138" t="s">
        <v>336</v>
      </c>
      <c r="C76" s="157" t="str">
        <f>IF(VLOOKUP(B76,'WELL | SDGs Alignment'!$C$13:$D$235,2,FALSE)="Achieved",VLOOKUP(B76,'Content Descriptions'!$C$3:$D$343,2,FALSE),"")</f>
        <v/>
      </c>
      <c r="D76" s="158"/>
      <c r="E76" s="158"/>
      <c r="F76" s="158"/>
      <c r="G76" s="158"/>
      <c r="H76" s="158"/>
      <c r="I76" s="158"/>
      <c r="J76" s="158"/>
      <c r="K76" s="158"/>
      <c r="L76" s="158"/>
      <c r="M76" s="158"/>
      <c r="N76" s="158"/>
      <c r="O76" s="158"/>
      <c r="P76" s="158"/>
      <c r="Q76" s="158"/>
      <c r="R76" s="158"/>
      <c r="S76" s="158"/>
      <c r="T76" s="158"/>
      <c r="U76" s="158"/>
      <c r="V76" s="158"/>
      <c r="W76" s="158"/>
    </row>
    <row r="77" spans="1:23" ht="15.75" customHeight="1">
      <c r="A77" s="136" t="s">
        <v>464</v>
      </c>
      <c r="B77" s="138" t="s">
        <v>337</v>
      </c>
      <c r="C77" s="157" t="str">
        <f>IF(VLOOKUP(B77,'WELL | SDGs Alignment'!$C$13:$D$235,2,FALSE)="Achieved",VLOOKUP(B77,'Content Descriptions'!$C$3:$D$343,2,FALSE),"")</f>
        <v/>
      </c>
      <c r="D77" s="158"/>
      <c r="E77" s="158"/>
      <c r="F77" s="158"/>
      <c r="G77" s="158"/>
      <c r="H77" s="158"/>
      <c r="I77" s="158"/>
      <c r="J77" s="158"/>
      <c r="K77" s="158"/>
      <c r="L77" s="158"/>
      <c r="M77" s="158"/>
      <c r="N77" s="158"/>
      <c r="O77" s="158"/>
      <c r="P77" s="158"/>
      <c r="Q77" s="158"/>
      <c r="R77" s="158"/>
      <c r="S77" s="158"/>
      <c r="T77" s="158"/>
      <c r="U77" s="158"/>
      <c r="V77" s="158"/>
      <c r="W77" s="158"/>
    </row>
    <row r="78" spans="1:23" ht="15.75" customHeight="1">
      <c r="A78" s="136" t="s">
        <v>464</v>
      </c>
      <c r="B78" s="138" t="s">
        <v>339</v>
      </c>
      <c r="C78" s="157" t="str">
        <f>IF(VLOOKUP(B78,'WELL | SDGs Alignment'!$C$13:$D$235,2,FALSE)="Achieved",VLOOKUP(B78,'Content Descriptions'!$C$3:$D$343,2,FALSE),"")</f>
        <v/>
      </c>
      <c r="D78" s="158"/>
      <c r="E78" s="158"/>
      <c r="F78" s="158"/>
      <c r="G78" s="158"/>
      <c r="H78" s="158"/>
      <c r="I78" s="158"/>
      <c r="J78" s="158"/>
      <c r="K78" s="158"/>
      <c r="L78" s="158"/>
      <c r="M78" s="158"/>
      <c r="N78" s="158"/>
      <c r="O78" s="158"/>
      <c r="P78" s="158"/>
      <c r="Q78" s="158"/>
      <c r="R78" s="158"/>
      <c r="S78" s="158"/>
      <c r="T78" s="158"/>
      <c r="U78" s="158"/>
      <c r="V78" s="158"/>
      <c r="W78" s="158"/>
    </row>
    <row r="79" spans="1:23" ht="15.75" customHeight="1">
      <c r="A79" s="136" t="s">
        <v>464</v>
      </c>
      <c r="B79" s="138" t="s">
        <v>340</v>
      </c>
      <c r="C79" s="157" t="str">
        <f>IF(VLOOKUP(B79,'WELL | SDGs Alignment'!$C$13:$D$235,2,FALSE)="Achieved",VLOOKUP(B79,'Content Descriptions'!$C$3:$D$343,2,FALSE),"")</f>
        <v/>
      </c>
      <c r="D79" s="158"/>
      <c r="E79" s="158"/>
      <c r="F79" s="158"/>
      <c r="G79" s="158"/>
      <c r="H79" s="158"/>
      <c r="I79" s="158"/>
      <c r="J79" s="158"/>
      <c r="K79" s="158"/>
      <c r="L79" s="158"/>
      <c r="M79" s="158"/>
      <c r="N79" s="158"/>
      <c r="O79" s="158"/>
      <c r="P79" s="158"/>
      <c r="Q79" s="158"/>
      <c r="R79" s="158"/>
      <c r="S79" s="158"/>
      <c r="T79" s="158"/>
      <c r="U79" s="158"/>
      <c r="V79" s="158"/>
      <c r="W79" s="158"/>
    </row>
    <row r="80" spans="1:23" ht="15.75" customHeight="1">
      <c r="A80" s="136" t="s">
        <v>464</v>
      </c>
      <c r="B80" s="138" t="s">
        <v>341</v>
      </c>
      <c r="C80" s="157" t="str">
        <f>IF(VLOOKUP(B80,'WELL | SDGs Alignment'!$C$13:$D$235,2,FALSE)="Achieved",VLOOKUP(B80,'Content Descriptions'!$C$3:$D$343,2,FALSE),"")</f>
        <v/>
      </c>
      <c r="D80" s="158"/>
      <c r="E80" s="158"/>
      <c r="F80" s="158"/>
      <c r="G80" s="158"/>
      <c r="H80" s="158"/>
      <c r="I80" s="158"/>
      <c r="J80" s="158"/>
      <c r="K80" s="158"/>
      <c r="L80" s="158"/>
      <c r="M80" s="158"/>
      <c r="N80" s="158"/>
      <c r="O80" s="158"/>
      <c r="P80" s="158"/>
      <c r="Q80" s="158"/>
      <c r="R80" s="158"/>
      <c r="S80" s="158"/>
      <c r="T80" s="158"/>
      <c r="U80" s="158"/>
      <c r="V80" s="158"/>
      <c r="W80" s="158"/>
    </row>
    <row r="81" spans="1:23" ht="15.75" customHeight="1">
      <c r="A81" s="136" t="s">
        <v>464</v>
      </c>
      <c r="B81" s="138" t="s">
        <v>342</v>
      </c>
      <c r="C81" s="157" t="str">
        <f>IF(VLOOKUP(B81,'WELL | SDGs Alignment'!$C$13:$D$235,2,FALSE)="Achieved",VLOOKUP(B81,'Content Descriptions'!$C$3:$D$343,2,FALSE),"")</f>
        <v/>
      </c>
      <c r="D81" s="158"/>
      <c r="E81" s="158"/>
      <c r="F81" s="158"/>
      <c r="G81" s="158"/>
      <c r="H81" s="158"/>
      <c r="I81" s="158"/>
      <c r="J81" s="158"/>
      <c r="K81" s="158"/>
      <c r="L81" s="158"/>
      <c r="M81" s="158"/>
      <c r="N81" s="158"/>
      <c r="O81" s="158"/>
      <c r="P81" s="158"/>
      <c r="Q81" s="158"/>
      <c r="R81" s="158"/>
      <c r="S81" s="158"/>
      <c r="T81" s="158"/>
      <c r="U81" s="158"/>
      <c r="V81" s="158"/>
      <c r="W81" s="158"/>
    </row>
    <row r="82" spans="1:23" ht="15" customHeight="1">
      <c r="A82" s="136" t="s">
        <v>464</v>
      </c>
      <c r="B82" s="138" t="s">
        <v>344</v>
      </c>
      <c r="C82" s="157" t="str">
        <f>IF(VLOOKUP(B82,'WELL | SDGs Alignment'!$C$13:$D$235,2,FALSE)="Achieved",VLOOKUP(B82,'Content Descriptions'!$C$3:$D$343,2,FALSE),"")</f>
        <v/>
      </c>
    </row>
    <row r="83" spans="1:23" ht="15" customHeight="1">
      <c r="A83" s="136" t="s">
        <v>464</v>
      </c>
      <c r="B83" s="138" t="s">
        <v>345</v>
      </c>
      <c r="C83" s="157" t="str">
        <f>IF(VLOOKUP(B83,'WELL | SDGs Alignment'!$C$13:$D$235,2,FALSE)="Achieved",VLOOKUP(B83,'Content Descriptions'!$C$3:$D$343,2,FALSE),"")</f>
        <v/>
      </c>
    </row>
    <row r="84" spans="1:23" ht="15" customHeight="1">
      <c r="A84" s="136" t="s">
        <v>464</v>
      </c>
      <c r="B84" s="138" t="s">
        <v>347</v>
      </c>
      <c r="C84" s="157" t="str">
        <f>IF(VLOOKUP(B84,'WELL | SDGs Alignment'!$C$13:$D$235,2,FALSE)="Achieved",VLOOKUP(B84,'Content Descriptions'!$C$3:$D$343,2,FALSE),"")</f>
        <v/>
      </c>
    </row>
    <row r="85" spans="1:23" ht="15" customHeight="1">
      <c r="A85" s="136" t="s">
        <v>464</v>
      </c>
      <c r="B85" s="138" t="s">
        <v>349</v>
      </c>
      <c r="C85" s="157" t="str">
        <f>IF(VLOOKUP(B85,'WELL | SDGs Alignment'!$C$13:$D$235,2,FALSE)="Achieved",VLOOKUP(B85,'Content Descriptions'!$C$3:$D$343,2,FALSE),"")</f>
        <v/>
      </c>
    </row>
    <row r="86" spans="1:23" ht="15" customHeight="1">
      <c r="A86" s="136" t="s">
        <v>464</v>
      </c>
      <c r="B86" s="138" t="s">
        <v>350</v>
      </c>
      <c r="C86" s="157" t="str">
        <f>IF(VLOOKUP(B86,'WELL | SDGs Alignment'!$C$13:$D$235,2,FALSE)="Achieved",VLOOKUP(B86,'Content Descriptions'!$C$3:$D$343,2,FALSE),"")</f>
        <v/>
      </c>
    </row>
    <row r="87" spans="1:23" ht="15" customHeight="1">
      <c r="A87" s="136" t="s">
        <v>464</v>
      </c>
      <c r="B87" s="138" t="s">
        <v>352</v>
      </c>
      <c r="C87" s="157" t="str">
        <f>IF(VLOOKUP(B87,'WELL | SDGs Alignment'!$C$13:$D$235,2,FALSE)="Achieved",VLOOKUP(B87,'Content Descriptions'!$C$3:$D$343,2,FALSE),"")</f>
        <v/>
      </c>
    </row>
    <row r="88" spans="1:23" ht="15" customHeight="1">
      <c r="A88" s="136" t="s">
        <v>464</v>
      </c>
      <c r="B88" s="138" t="s">
        <v>354</v>
      </c>
      <c r="C88" s="157" t="str">
        <f>IF(VLOOKUP(B88,'WELL | SDGs Alignment'!$C$13:$D$235,2,FALSE)="Achieved",VLOOKUP(B88,'Content Descriptions'!$C$3:$D$343,2,FALSE),"")</f>
        <v/>
      </c>
    </row>
    <row r="89" spans="1:23" ht="15" customHeight="1">
      <c r="A89" s="136" t="s">
        <v>464</v>
      </c>
      <c r="B89" s="138" t="s">
        <v>356</v>
      </c>
      <c r="C89" s="157" t="str">
        <f>IF(VLOOKUP(B89,'WELL | SDGs Alignment'!$C$13:$D$235,2,FALSE)="Achieved",VLOOKUP(B89,'Content Descriptions'!$C$3:$D$343,2,FALSE),"")</f>
        <v/>
      </c>
    </row>
    <row r="90" spans="1:23" ht="15" customHeight="1">
      <c r="A90" s="136" t="s">
        <v>464</v>
      </c>
      <c r="B90" s="138" t="s">
        <v>357</v>
      </c>
      <c r="C90" s="157" t="str">
        <f>IF(VLOOKUP(B90,'WELL | SDGs Alignment'!$C$13:$D$235,2,FALSE)="Achieved",VLOOKUP(B90,'Content Descriptions'!$C$3:$D$343,2,FALSE),"")</f>
        <v/>
      </c>
    </row>
    <row r="91" spans="1:23" ht="15" customHeight="1">
      <c r="A91" s="136" t="s">
        <v>464</v>
      </c>
      <c r="B91" s="138" t="s">
        <v>359</v>
      </c>
      <c r="C91" s="157" t="str">
        <f>IF(VLOOKUP(B91,'WELL | SDGs Alignment'!$C$13:$D$235,2,FALSE)="Achieved",VLOOKUP(B91,'Content Descriptions'!$C$3:$D$343,2,FALSE),"")</f>
        <v/>
      </c>
    </row>
    <row r="92" spans="1:23" ht="15" customHeight="1">
      <c r="A92" s="136" t="s">
        <v>464</v>
      </c>
      <c r="B92" s="138" t="s">
        <v>360</v>
      </c>
      <c r="C92" s="157" t="str">
        <f>IF(VLOOKUP(B92,'WELL | SDGs Alignment'!$C$13:$D$235,2,FALSE)="Achieved",VLOOKUP(B92,'Content Descriptions'!$C$3:$D$343,2,FALSE),"")</f>
        <v/>
      </c>
    </row>
    <row r="93" spans="1:23" ht="15" customHeight="1">
      <c r="A93" s="136" t="s">
        <v>464</v>
      </c>
      <c r="B93" s="138" t="s">
        <v>362</v>
      </c>
      <c r="C93" s="157" t="str">
        <f>IF(VLOOKUP(B93,'WELL | SDGs Alignment'!$C$13:$D$235,2,FALSE)="Achieved",VLOOKUP(B93,'Content Descriptions'!$C$3:$D$343,2,FALSE),"")</f>
        <v/>
      </c>
    </row>
    <row r="94" spans="1:23" ht="15" customHeight="1">
      <c r="A94" s="136" t="s">
        <v>464</v>
      </c>
      <c r="B94" s="138" t="s">
        <v>363</v>
      </c>
      <c r="C94" s="157" t="str">
        <f>IF(VLOOKUP(B94,'WELL | SDGs Alignment'!$C$13:$D$235,2,FALSE)="Achieved",VLOOKUP(B94,'Content Descriptions'!$C$3:$D$343,2,FALSE),"")</f>
        <v/>
      </c>
    </row>
    <row r="95" spans="1:23" ht="15" customHeight="1">
      <c r="A95" s="136" t="s">
        <v>464</v>
      </c>
      <c r="B95" s="138" t="s">
        <v>164</v>
      </c>
      <c r="C95" s="157" t="str">
        <f>IF(VLOOKUP(B95,'WELL | SDGs Alignment'!$C$13:$D$235,2,FALSE)="Achieved",VLOOKUP(B95,'Content Descriptions'!$C$3:$D$343,2,FALSE),"")</f>
        <v/>
      </c>
    </row>
    <row r="96" spans="1:23" ht="15" customHeight="1">
      <c r="A96" s="136" t="s">
        <v>464</v>
      </c>
      <c r="B96" s="138" t="s">
        <v>165</v>
      </c>
      <c r="C96" s="157" t="str">
        <f>IF(VLOOKUP(B96,'WELL | SDGs Alignment'!$C$13:$D$235,2,FALSE)="Achieved",VLOOKUP(B96,'Content Descriptions'!$C$3:$D$343,2,FALSE),"")</f>
        <v/>
      </c>
    </row>
    <row r="97" spans="1:3" ht="15" customHeight="1">
      <c r="A97" s="136" t="s">
        <v>464</v>
      </c>
      <c r="B97" s="138" t="s">
        <v>164</v>
      </c>
      <c r="C97" s="157" t="str">
        <f>IF(VLOOKUP(B97,'WELL | SDGs Alignment'!$C$13:$D$235,2,FALSE)="Achieved",VLOOKUP(B97,'Content Descriptions'!$C$3:$D$343,2,FALSE),"")</f>
        <v/>
      </c>
    </row>
    <row r="98" spans="1:3" ht="15" customHeight="1">
      <c r="A98" s="136" t="s">
        <v>464</v>
      </c>
      <c r="B98" s="138" t="s">
        <v>165</v>
      </c>
      <c r="C98" s="157" t="str">
        <f>IF(VLOOKUP(B98,'WELL | SDGs Alignment'!$C$13:$D$235,2,FALSE)="Achieved",VLOOKUP(B98,'Content Descriptions'!$C$3:$D$343,2,FALSE),"")</f>
        <v/>
      </c>
    </row>
    <row r="99" spans="1:3" ht="15" customHeight="1">
      <c r="A99" s="136" t="s">
        <v>464</v>
      </c>
      <c r="B99" s="138" t="s">
        <v>180</v>
      </c>
      <c r="C99" s="157" t="str">
        <f>IF(VLOOKUP(B99,'WELL | SDGs Alignment'!$C$13:$D$235,2,FALSE)="Achieved",VLOOKUP(B99,'Content Descriptions'!$C$3:$D$343,2,FALSE),"")</f>
        <v/>
      </c>
    </row>
    <row r="100" spans="1:3" ht="15" customHeight="1">
      <c r="A100" s="136" t="s">
        <v>464</v>
      </c>
      <c r="B100" s="138" t="s">
        <v>191</v>
      </c>
      <c r="C100" s="157" t="str">
        <f>IF(VLOOKUP(B100,'WELL | SDGs Alignment'!$C$13:$D$235,2,FALSE)="Achieved",VLOOKUP(B100,'Content Descriptions'!$C$3:$D$343,2,FALSE),"")</f>
        <v/>
      </c>
    </row>
    <row r="101" spans="1:3" ht="15" customHeight="1">
      <c r="A101" s="136" t="s">
        <v>464</v>
      </c>
      <c r="B101" s="138" t="s">
        <v>195</v>
      </c>
      <c r="C101" s="157" t="str">
        <f>IF(VLOOKUP(B101,'WELL | SDGs Alignment'!$C$13:$D$235,2,FALSE)="Achieved",VLOOKUP(B101,'Content Descriptions'!$C$3:$D$343,2,FALSE),"")</f>
        <v/>
      </c>
    </row>
    <row r="102" spans="1:3" ht="15" customHeight="1">
      <c r="A102" s="136" t="s">
        <v>464</v>
      </c>
      <c r="B102" s="138" t="s">
        <v>278</v>
      </c>
      <c r="C102" s="157" t="str">
        <f>IF(VLOOKUP(B102,'WELL | SDGs Alignment'!$C$13:$D$235,2,FALSE)="Achieved",VLOOKUP(B102,'Content Descriptions'!$C$3:$D$343,2,FALSE),"")</f>
        <v/>
      </c>
    </row>
    <row r="103" spans="1:3" ht="15" customHeight="1">
      <c r="A103" s="136" t="s">
        <v>464</v>
      </c>
      <c r="B103" s="138" t="s">
        <v>290</v>
      </c>
      <c r="C103" s="157" t="str">
        <f>IF(VLOOKUP(B103,'WELL | SDGs Alignment'!$C$13:$D$235,2,FALSE)="Achieved",VLOOKUP(B103,'Content Descriptions'!$C$3:$D$343,2,FALSE),"")</f>
        <v/>
      </c>
    </row>
    <row r="104" spans="1:3" ht="15" customHeight="1">
      <c r="A104" s="136" t="s">
        <v>464</v>
      </c>
      <c r="B104" s="138" t="s">
        <v>291</v>
      </c>
      <c r="C104" s="157" t="str">
        <f>IF(VLOOKUP(B104,'WELL | SDGs Alignment'!$C$13:$D$235,2,FALSE)="Achieved",VLOOKUP(B104,'Content Descriptions'!$C$3:$D$343,2,FALSE),"")</f>
        <v/>
      </c>
    </row>
    <row r="105" spans="1:3" ht="30">
      <c r="A105" s="136" t="s">
        <v>464</v>
      </c>
      <c r="B105" s="138" t="s">
        <v>296</v>
      </c>
      <c r="C105" s="157" t="str">
        <f>IF(VLOOKUP(B105,'WELL | SDGs Alignment'!$C$13:$D$235,2,FALSE)="Achieved",VLOOKUP(B105,'Content Descriptions'!$C$3:$D$343,2,FALSE),"")</f>
        <v/>
      </c>
    </row>
    <row r="106" spans="1:3" ht="15" customHeight="1">
      <c r="A106" s="136" t="s">
        <v>464</v>
      </c>
      <c r="B106" s="138" t="s">
        <v>218</v>
      </c>
      <c r="C106" s="157" t="str">
        <f>IF(VLOOKUP(B106,'WELL | SDGs Alignment'!$C$13:$D$235,2,FALSE)="Achieved",VLOOKUP(B106,'Content Descriptions'!$C$3:$D$343,2,FALSE),"")</f>
        <v/>
      </c>
    </row>
    <row r="107" spans="1:3" ht="15" customHeight="1">
      <c r="A107" s="136" t="s">
        <v>464</v>
      </c>
      <c r="B107" s="138" t="s">
        <v>226</v>
      </c>
      <c r="C107" s="157" t="str">
        <f>IF(VLOOKUP(B107,'WELL | SDGs Alignment'!$C$13:$D$235,2,FALSE)="Achieved",VLOOKUP(B107,'Content Descriptions'!$C$3:$D$343,2,FALSE),"")</f>
        <v/>
      </c>
    </row>
    <row r="108" spans="1:3" ht="15" customHeight="1">
      <c r="A108" s="136" t="s">
        <v>464</v>
      </c>
      <c r="B108" s="138" t="s">
        <v>227</v>
      </c>
      <c r="C108" s="157" t="str">
        <f>IF(VLOOKUP(B108,'WELL | SDGs Alignment'!$C$13:$D$235,2,FALSE)="Achieved",VLOOKUP(B108,'Content Descriptions'!$C$3:$D$343,2,FALSE),"")</f>
        <v/>
      </c>
    </row>
    <row r="109" spans="1:3" ht="15" customHeight="1">
      <c r="A109" s="136" t="s">
        <v>464</v>
      </c>
      <c r="B109" s="138" t="s">
        <v>228</v>
      </c>
      <c r="C109" s="157" t="str">
        <f>IF(VLOOKUP(B109,'WELL | SDGs Alignment'!$C$13:$D$235,2,FALSE)="Achieved",VLOOKUP(B109,'Content Descriptions'!$C$3:$D$343,2,FALSE),"")</f>
        <v/>
      </c>
    </row>
    <row r="110" spans="1:3" ht="15" customHeight="1">
      <c r="A110" s="136" t="s">
        <v>464</v>
      </c>
      <c r="B110" s="138" t="s">
        <v>230</v>
      </c>
      <c r="C110" s="157" t="str">
        <f>IF(VLOOKUP(B110,'WELL | SDGs Alignment'!$C$13:$D$235,2,FALSE)="Achieved",VLOOKUP(B110,'Content Descriptions'!$C$3:$D$343,2,FALSE),"")</f>
        <v/>
      </c>
    </row>
    <row r="111" spans="1:3" ht="15" customHeight="1">
      <c r="A111" s="136" t="s">
        <v>464</v>
      </c>
      <c r="B111" s="138" t="s">
        <v>231</v>
      </c>
      <c r="C111" s="157" t="str">
        <f>IF(VLOOKUP(B111,'WELL | SDGs Alignment'!$C$13:$D$235,2,FALSE)="Achieved",VLOOKUP(B111,'Content Descriptions'!$C$3:$D$343,2,FALSE),"")</f>
        <v/>
      </c>
    </row>
    <row r="112" spans="1:3" ht="15" customHeight="1">
      <c r="A112" s="136" t="s">
        <v>464</v>
      </c>
      <c r="B112" s="138" t="s">
        <v>233</v>
      </c>
      <c r="C112" s="157" t="str">
        <f>IF(VLOOKUP(B112,'WELL | SDGs Alignment'!$C$13:$D$235,2,FALSE)="Achieved",VLOOKUP(B112,'Content Descriptions'!$C$3:$D$343,2,FALSE),"")</f>
        <v/>
      </c>
    </row>
    <row r="113" spans="1:3" ht="15" customHeight="1">
      <c r="A113" s="136" t="s">
        <v>464</v>
      </c>
      <c r="B113" s="138" t="s">
        <v>234</v>
      </c>
      <c r="C113" s="157" t="str">
        <f>IF(VLOOKUP(B113,'WELL | SDGs Alignment'!$C$13:$D$235,2,FALSE)="Achieved",VLOOKUP(B113,'Content Descriptions'!$C$3:$D$343,2,FALSE),"")</f>
        <v/>
      </c>
    </row>
    <row r="114" spans="1:3" ht="15" customHeight="1">
      <c r="A114" s="136" t="s">
        <v>464</v>
      </c>
      <c r="B114" s="138" t="s">
        <v>236</v>
      </c>
      <c r="C114" s="157" t="str">
        <f>IF(VLOOKUP(B114,'WELL | SDGs Alignment'!$C$13:$D$235,2,FALSE)="Achieved",VLOOKUP(B114,'Content Descriptions'!$C$3:$D$343,2,FALSE),"")</f>
        <v/>
      </c>
    </row>
    <row r="115" spans="1:3" ht="15" customHeight="1">
      <c r="A115" s="136" t="s">
        <v>464</v>
      </c>
      <c r="B115" s="138" t="s">
        <v>238</v>
      </c>
      <c r="C115" s="157" t="str">
        <f>IF(VLOOKUP(B115,'WELL | SDGs Alignment'!$C$13:$D$235,2,FALSE)="Achieved",VLOOKUP(B115,'Content Descriptions'!$C$3:$D$343,2,FALSE),"")</f>
        <v/>
      </c>
    </row>
    <row r="116" spans="1:3" ht="15" customHeight="1">
      <c r="A116" s="136" t="s">
        <v>464</v>
      </c>
      <c r="B116" s="138" t="s">
        <v>240</v>
      </c>
      <c r="C116" s="157" t="str">
        <f>IF(VLOOKUP(B116,'WELL | SDGs Alignment'!$C$13:$D$235,2,FALSE)="Achieved",VLOOKUP(B116,'Content Descriptions'!$C$3:$D$343,2,FALSE),"")</f>
        <v/>
      </c>
    </row>
    <row r="117" spans="1:3" ht="15" customHeight="1">
      <c r="A117" s="136" t="s">
        <v>464</v>
      </c>
      <c r="B117" s="138" t="s">
        <v>241</v>
      </c>
      <c r="C117" s="157" t="str">
        <f>IF(VLOOKUP(B117,'WELL | SDGs Alignment'!$C$13:$D$235,2,FALSE)="Achieved",VLOOKUP(B117,'Content Descriptions'!$C$3:$D$343,2,FALSE),"")</f>
        <v/>
      </c>
    </row>
    <row r="118" spans="1:3" ht="15" customHeight="1">
      <c r="A118" s="136" t="s">
        <v>464</v>
      </c>
      <c r="B118" s="138" t="s">
        <v>243</v>
      </c>
      <c r="C118" s="157" t="str">
        <f>IF(VLOOKUP(B118,'WELL | SDGs Alignment'!$C$13:$D$235,2,FALSE)="Achieved",VLOOKUP(B118,'Content Descriptions'!$C$3:$D$343,2,FALSE),"")</f>
        <v/>
      </c>
    </row>
    <row r="119" spans="1:3" ht="15" customHeight="1">
      <c r="A119" s="136" t="s">
        <v>464</v>
      </c>
      <c r="B119" s="138" t="s">
        <v>245</v>
      </c>
      <c r="C119" s="157" t="str">
        <f>IF(VLOOKUP(B119,'WELL | SDGs Alignment'!$C$13:$D$235,2,FALSE)="Achieved",VLOOKUP(B119,'Content Descriptions'!$C$3:$D$343,2,FALSE),"")</f>
        <v/>
      </c>
    </row>
    <row r="120" spans="1:3" ht="15" customHeight="1">
      <c r="A120" s="136" t="s">
        <v>464</v>
      </c>
      <c r="B120" s="138" t="s">
        <v>139</v>
      </c>
      <c r="C120" s="157" t="str">
        <f>IF(VLOOKUP(B120,'WELL | SDGs Alignment'!$C$13:$D$235,2,FALSE)="Achieved",VLOOKUP(B120,'Content Descriptions'!$C$3:$D$343,2,FALSE),"")</f>
        <v/>
      </c>
    </row>
    <row r="121" spans="1:3" ht="15" customHeight="1">
      <c r="A121" s="136" t="s">
        <v>464</v>
      </c>
      <c r="B121" s="138" t="s">
        <v>141</v>
      </c>
      <c r="C121" s="157" t="str">
        <f>IF(VLOOKUP(B121,'WELL | SDGs Alignment'!$C$13:$D$235,2,FALSE)="Achieved",VLOOKUP(B121,'Content Descriptions'!$C$3:$D$343,2,FALSE),"")</f>
        <v/>
      </c>
    </row>
    <row r="122" spans="1:3" ht="15" customHeight="1">
      <c r="A122" s="136" t="s">
        <v>464</v>
      </c>
      <c r="B122" s="138" t="s">
        <v>142</v>
      </c>
      <c r="C122" s="157" t="str">
        <f>IF(VLOOKUP(B122,'WELL | SDGs Alignment'!$C$13:$D$235,2,FALSE)="Achieved",VLOOKUP(B122,'Content Descriptions'!$C$3:$D$343,2,FALSE),"")</f>
        <v/>
      </c>
    </row>
    <row r="123" spans="1:3" ht="15" customHeight="1">
      <c r="A123" s="136" t="s">
        <v>464</v>
      </c>
      <c r="B123" s="138" t="s">
        <v>144</v>
      </c>
      <c r="C123" s="157" t="str">
        <f>IF(VLOOKUP(B123,'WELL | SDGs Alignment'!$C$13:$D$235,2,FALSE)="Achieved",VLOOKUP(B123,'Content Descriptions'!$C$3:$D$343,2,FALSE),"")</f>
        <v/>
      </c>
    </row>
    <row r="124" spans="1:3" ht="15" customHeight="1">
      <c r="A124" s="136" t="s">
        <v>464</v>
      </c>
      <c r="B124" s="138" t="s">
        <v>145</v>
      </c>
      <c r="C124" s="157" t="str">
        <f>IF(VLOOKUP(B124,'WELL | SDGs Alignment'!$C$13:$D$235,2,FALSE)="Achieved",VLOOKUP(B124,'Content Descriptions'!$C$3:$D$343,2,FALSE),"")</f>
        <v/>
      </c>
    </row>
    <row r="125" spans="1:3" ht="15" customHeight="1">
      <c r="A125" s="136" t="s">
        <v>464</v>
      </c>
      <c r="B125" s="138" t="s">
        <v>149</v>
      </c>
      <c r="C125" s="157" t="str">
        <f>IF(VLOOKUP(B125,'WELL | SDGs Alignment'!$C$13:$D$235,2,FALSE)="Achieved",VLOOKUP(B125,'Content Descriptions'!$C$3:$D$343,2,FALSE),"")</f>
        <v/>
      </c>
    </row>
    <row r="126" spans="1:3" ht="15" customHeight="1">
      <c r="A126" s="136" t="s">
        <v>464</v>
      </c>
      <c r="B126" s="138" t="s">
        <v>150</v>
      </c>
      <c r="C126" s="157" t="str">
        <f>IF(VLOOKUP(B126,'WELL | SDGs Alignment'!$C$13:$D$235,2,FALSE)="Achieved",VLOOKUP(B126,'Content Descriptions'!$C$3:$D$343,2,FALSE),"")</f>
        <v/>
      </c>
    </row>
    <row r="127" spans="1:3" ht="30">
      <c r="A127" s="136" t="s">
        <v>464</v>
      </c>
      <c r="B127" s="138" t="s">
        <v>158</v>
      </c>
      <c r="C127" s="157" t="str">
        <f>IF(VLOOKUP(B127,'WELL | SDGs Alignment'!$C$13:$D$235,2,FALSE)="Achieved",VLOOKUP(B127,'Content Descriptions'!$C$3:$D$343,2,FALSE),"")</f>
        <v/>
      </c>
    </row>
    <row r="128" spans="1:3" ht="16">
      <c r="A128" s="136" t="s">
        <v>464</v>
      </c>
      <c r="B128" s="138" t="s">
        <v>159</v>
      </c>
      <c r="C128" s="157" t="str">
        <f>IF(VLOOKUP(B128,'WELL | SDGs Alignment'!$C$13:$D$235,2,FALSE)="Achieved",VLOOKUP(B128,'Content Descriptions'!$C$3:$D$343,2,FALSE),"")</f>
        <v/>
      </c>
    </row>
    <row r="129" spans="1:3" ht="15" customHeight="1">
      <c r="A129" s="136" t="s">
        <v>464</v>
      </c>
      <c r="B129" s="138" t="s">
        <v>160</v>
      </c>
      <c r="C129" s="157" t="str">
        <f>IF(VLOOKUP(B129,'WELL | SDGs Alignment'!$C$13:$D$235,2,FALSE)="Achieved",VLOOKUP(B129,'Content Descriptions'!$C$3:$D$343,2,FALSE),"")</f>
        <v/>
      </c>
    </row>
    <row r="130" spans="1:3" ht="30">
      <c r="A130" s="136" t="s">
        <v>464</v>
      </c>
      <c r="B130" s="138" t="s">
        <v>162</v>
      </c>
      <c r="C130" s="157" t="str">
        <f>IF(VLOOKUP(B130,'WELL | SDGs Alignment'!$C$13:$D$235,2,FALSE)="Achieved",VLOOKUP(B130,'Content Descriptions'!$C$3:$D$343,2,FALSE),"")</f>
        <v/>
      </c>
    </row>
    <row r="131" spans="1:3" ht="15" customHeight="1">
      <c r="A131" s="136" t="s">
        <v>464</v>
      </c>
      <c r="B131" s="138" t="s">
        <v>298</v>
      </c>
      <c r="C131" s="157" t="str">
        <f>IF(VLOOKUP(B131,'WELL | SDGs Alignment'!$C$13:$D$235,2,FALSE)="Achieved",VLOOKUP(B131,'Content Descriptions'!$C$3:$D$343,2,FALSE),"")</f>
        <v/>
      </c>
    </row>
    <row r="132" spans="1:3" ht="15" customHeight="1">
      <c r="A132" s="136" t="s">
        <v>464</v>
      </c>
      <c r="B132" s="138" t="s">
        <v>299</v>
      </c>
      <c r="C132" s="157" t="str">
        <f>IF(VLOOKUP(B132,'WELL | SDGs Alignment'!$C$13:$D$235,2,FALSE)="Achieved",VLOOKUP(B132,'Content Descriptions'!$C$3:$D$343,2,FALSE),"")</f>
        <v/>
      </c>
    </row>
    <row r="133" spans="1:3" ht="15" customHeight="1">
      <c r="A133" s="136" t="s">
        <v>464</v>
      </c>
      <c r="B133" s="138" t="s">
        <v>300</v>
      </c>
      <c r="C133" s="157" t="str">
        <f>IF(VLOOKUP(B133,'WELL | SDGs Alignment'!$C$13:$D$235,2,FALSE)="Achieved",VLOOKUP(B133,'Content Descriptions'!$C$3:$D$343,2,FALSE),"")</f>
        <v/>
      </c>
    </row>
    <row r="134" spans="1:3" ht="15" customHeight="1">
      <c r="A134" s="136" t="s">
        <v>464</v>
      </c>
      <c r="B134" s="138" t="s">
        <v>302</v>
      </c>
      <c r="C134" s="157" t="str">
        <f>IF(VLOOKUP(B134,'WELL | SDGs Alignment'!$C$13:$D$235,2,FALSE)="Achieved",VLOOKUP(B134,'Content Descriptions'!$C$3:$D$343,2,FALSE),"")</f>
        <v/>
      </c>
    </row>
    <row r="135" spans="1:3" ht="15" customHeight="1">
      <c r="A135" s="136" t="s">
        <v>464</v>
      </c>
      <c r="B135" s="138" t="s">
        <v>303</v>
      </c>
      <c r="C135" s="157" t="str">
        <f>IF(VLOOKUP(B135,'WELL | SDGs Alignment'!$C$13:$D$235,2,FALSE)="Achieved",VLOOKUP(B135,'Content Descriptions'!$C$3:$D$343,2,FALSE),"")</f>
        <v/>
      </c>
    </row>
    <row r="136" spans="1:3" ht="15" customHeight="1">
      <c r="A136" s="136" t="s">
        <v>464</v>
      </c>
      <c r="B136" s="138" t="s">
        <v>304</v>
      </c>
      <c r="C136" s="157" t="str">
        <f>IF(VLOOKUP(B136,'WELL | SDGs Alignment'!$C$13:$D$235,2,FALSE)="Achieved",VLOOKUP(B136,'Content Descriptions'!$C$3:$D$343,2,FALSE),"")</f>
        <v/>
      </c>
    </row>
    <row r="137" spans="1:3" ht="15" customHeight="1">
      <c r="A137" s="136" t="s">
        <v>464</v>
      </c>
      <c r="B137" s="138" t="s">
        <v>306</v>
      </c>
      <c r="C137" s="157" t="str">
        <f>IF(VLOOKUP(B137,'WELL | SDGs Alignment'!$C$13:$D$235,2,FALSE)="Achieved",VLOOKUP(B137,'Content Descriptions'!$C$3:$D$343,2,FALSE),"")</f>
        <v/>
      </c>
    </row>
    <row r="138" spans="1:3" ht="15" customHeight="1">
      <c r="A138" s="136" t="s">
        <v>464</v>
      </c>
      <c r="B138" s="138" t="s">
        <v>307</v>
      </c>
      <c r="C138" s="157" t="str">
        <f>IF(VLOOKUP(B138,'WELL | SDGs Alignment'!$C$13:$D$235,2,FALSE)="Achieved",VLOOKUP(B138,'Content Descriptions'!$C$3:$D$343,2,FALSE),"")</f>
        <v/>
      </c>
    </row>
    <row r="139" spans="1:3" ht="15" customHeight="1">
      <c r="A139" s="136" t="s">
        <v>464</v>
      </c>
      <c r="B139" s="138" t="s">
        <v>309</v>
      </c>
      <c r="C139" s="157" t="str">
        <f>IF(VLOOKUP(B139,'WELL | SDGs Alignment'!$C$13:$D$235,2,FALSE)="Achieved",VLOOKUP(B139,'Content Descriptions'!$C$3:$D$343,2,FALSE),"")</f>
        <v/>
      </c>
    </row>
    <row r="140" spans="1:3" ht="15" customHeight="1">
      <c r="A140" s="136" t="s">
        <v>464</v>
      </c>
      <c r="B140" s="138" t="s">
        <v>311</v>
      </c>
      <c r="C140" s="157" t="str">
        <f>IF(VLOOKUP(B140,'WELL | SDGs Alignment'!$C$13:$D$235,2,FALSE)="Achieved",VLOOKUP(B140,'Content Descriptions'!$C$3:$D$343,2,FALSE),"")</f>
        <v/>
      </c>
    </row>
    <row r="141" spans="1:3" ht="30">
      <c r="A141" s="136" t="s">
        <v>464</v>
      </c>
      <c r="B141" s="138" t="s">
        <v>312</v>
      </c>
      <c r="C141" s="157" t="str">
        <f>IF(VLOOKUP(B141,'WELL | SDGs Alignment'!$C$13:$D$235,2,FALSE)="Achieved",VLOOKUP(B141,'Content Descriptions'!$C$3:$D$343,2,FALSE),"")</f>
        <v/>
      </c>
    </row>
    <row r="142" spans="1:3" ht="16">
      <c r="A142" s="136" t="s">
        <v>464</v>
      </c>
      <c r="B142" s="138" t="s">
        <v>314</v>
      </c>
      <c r="C142" s="157" t="str">
        <f>IF(VLOOKUP(B142,'WELL | SDGs Alignment'!$C$13:$D$235,2,FALSE)="Achieved",VLOOKUP(B142,'Content Descriptions'!$C$3:$D$343,2,FALSE),"")</f>
        <v/>
      </c>
    </row>
    <row r="143" spans="1:3" ht="30">
      <c r="A143" s="136" t="s">
        <v>464</v>
      </c>
      <c r="B143" s="138" t="s">
        <v>315</v>
      </c>
      <c r="C143" s="157" t="str">
        <f>IF(VLOOKUP(B143,'WELL | SDGs Alignment'!$C$13:$D$235,2,FALSE)="Achieved",VLOOKUP(B143,'Content Descriptions'!$C$3:$D$343,2,FALSE),"")</f>
        <v/>
      </c>
    </row>
    <row r="144" spans="1:3" ht="16">
      <c r="A144" s="136" t="s">
        <v>464</v>
      </c>
      <c r="B144" s="138" t="s">
        <v>317</v>
      </c>
      <c r="C144" s="157" t="str">
        <f>IF(VLOOKUP(B144,'WELL | SDGs Alignment'!$C$13:$D$235,2,FALSE)="Achieved",VLOOKUP(B144,'Content Descriptions'!$C$3:$D$343,2,FALSE),"")</f>
        <v/>
      </c>
    </row>
    <row r="145" spans="1:3" ht="30">
      <c r="A145" s="136" t="s">
        <v>464</v>
      </c>
      <c r="B145" s="138" t="s">
        <v>318</v>
      </c>
      <c r="C145" s="157" t="str">
        <f>IF(VLOOKUP(B145,'WELL | SDGs Alignment'!$C$13:$D$235,2,FALSE)="Achieved",VLOOKUP(B145,'Content Descriptions'!$C$3:$D$343,2,FALSE),"")</f>
        <v/>
      </c>
    </row>
    <row r="146" spans="1:3" ht="30">
      <c r="A146" s="136" t="s">
        <v>464</v>
      </c>
      <c r="B146" s="138" t="s">
        <v>319</v>
      </c>
      <c r="C146" s="157" t="str">
        <f>IF(VLOOKUP(B146,'WELL | SDGs Alignment'!$C$13:$D$235,2,FALSE)="Achieved",VLOOKUP(B146,'Content Descriptions'!$C$3:$D$343,2,FALSE),"")</f>
        <v/>
      </c>
    </row>
    <row r="147" spans="1:3" ht="30">
      <c r="A147" s="136" t="s">
        <v>464</v>
      </c>
      <c r="B147" s="138" t="s">
        <v>321</v>
      </c>
      <c r="C147" s="157" t="str">
        <f>IF(VLOOKUP(B147,'WELL | SDGs Alignment'!$C$13:$D$235,2,FALSE)="Achieved",VLOOKUP(B147,'Content Descriptions'!$C$3:$D$343,2,FALSE),"")</f>
        <v/>
      </c>
    </row>
    <row r="148" spans="1:3" ht="15" customHeight="1">
      <c r="A148" s="136" t="s">
        <v>464</v>
      </c>
      <c r="B148" s="138" t="s">
        <v>322</v>
      </c>
      <c r="C148" s="157" t="str">
        <f>IF(VLOOKUP(B148,'WELL | SDGs Alignment'!$C$13:$D$235,2,FALSE)="Achieved",VLOOKUP(B148,'Content Descriptions'!$C$3:$D$343,2,FALSE),"")</f>
        <v/>
      </c>
    </row>
    <row r="149" spans="1:3" ht="15" customHeight="1">
      <c r="A149" s="136" t="s">
        <v>464</v>
      </c>
      <c r="B149" s="138" t="s">
        <v>324</v>
      </c>
      <c r="C149" s="157" t="str">
        <f>IF(VLOOKUP(B149,'WELL | SDGs Alignment'!$C$13:$D$235,2,FALSE)="Achieved",VLOOKUP(B149,'Content Descriptions'!$C$3:$D$343,2,FALSE),"")</f>
        <v/>
      </c>
    </row>
    <row r="150" spans="1:3" ht="15" customHeight="1">
      <c r="A150" s="136" t="s">
        <v>464</v>
      </c>
      <c r="B150" s="138" t="s">
        <v>326</v>
      </c>
      <c r="C150" s="157" t="str">
        <f>IF(VLOOKUP(B150,'WELL | SDGs Alignment'!$C$13:$D$235,2,FALSE)="Achieved",VLOOKUP(B150,'Content Descriptions'!$C$3:$D$343,2,FALSE),"")</f>
        <v/>
      </c>
    </row>
    <row r="151" spans="1:3" ht="15" customHeight="1">
      <c r="A151" s="136" t="s">
        <v>464</v>
      </c>
      <c r="B151" s="138" t="s">
        <v>328</v>
      </c>
      <c r="C151" s="157" t="str">
        <f>IF(VLOOKUP(B151,'WELL | SDGs Alignment'!$C$13:$D$235,2,FALSE)="Achieved",VLOOKUP(B151,'Content Descriptions'!$C$3:$D$343,2,FALSE),"")</f>
        <v/>
      </c>
    </row>
    <row r="152" spans="1:3" ht="15" customHeight="1">
      <c r="A152" s="136" t="s">
        <v>464</v>
      </c>
      <c r="B152" s="138" t="s">
        <v>329</v>
      </c>
      <c r="C152" s="157" t="str">
        <f>IF(VLOOKUP(B152,'WELL | SDGs Alignment'!$C$13:$D$235,2,FALSE)="Achieved",VLOOKUP(B152,'Content Descriptions'!$C$3:$D$343,2,FALSE),"")</f>
        <v/>
      </c>
    </row>
    <row r="153" spans="1:3" ht="15" customHeight="1">
      <c r="A153" s="136" t="s">
        <v>464</v>
      </c>
      <c r="B153" s="145" t="s">
        <v>331</v>
      </c>
      <c r="C153" s="157" t="str">
        <f>IF(VLOOKUP(B153,'WELL | SDGs Alignment'!$C$13:$D$235,2,FALSE)="Achieved",VLOOKUP(B153,'Content Descriptions'!$C$3:$D$343,2,FALSE),"")</f>
        <v/>
      </c>
    </row>
    <row r="154" spans="1:3" ht="15" customHeight="1">
      <c r="A154" s="136" t="s">
        <v>464</v>
      </c>
      <c r="B154" s="145" t="s">
        <v>332</v>
      </c>
      <c r="C154" s="157" t="str">
        <f>IF(VLOOKUP(B154,'WELL | SDGs Alignment'!$C$13:$D$235,2,FALSE)="Achieved",VLOOKUP(B154,'Content Descriptions'!$C$3:$D$343,2,FALSE),"")</f>
        <v/>
      </c>
    </row>
    <row r="155" spans="1:3" ht="15" customHeight="1">
      <c r="A155" s="136" t="s">
        <v>31</v>
      </c>
      <c r="B155" s="138" t="s">
        <v>401</v>
      </c>
      <c r="C155" s="157" t="str">
        <f>IF(VLOOKUP(B155,'WELL | SDGs Alignment'!$C$13:$D$235,2,FALSE)="Achieved",VLOOKUP(B155,'Content Descriptions'!$C$3:$D$343,2,FALSE),"")</f>
        <v/>
      </c>
    </row>
    <row r="156" spans="1:3" ht="15" customHeight="1">
      <c r="A156" s="136" t="s">
        <v>31</v>
      </c>
      <c r="B156" s="138" t="s">
        <v>199</v>
      </c>
      <c r="C156" s="157" t="str">
        <f>IF(VLOOKUP(B156,'WELL | SDGs Alignment'!$C$13:$D$235,2,FALSE)="Achieved",VLOOKUP(B156,'Content Descriptions'!$C$3:$D$343,2,FALSE),"")</f>
        <v/>
      </c>
    </row>
    <row r="157" spans="1:3" ht="15" customHeight="1">
      <c r="A157" s="136" t="s">
        <v>31</v>
      </c>
      <c r="B157" s="138" t="s">
        <v>293</v>
      </c>
      <c r="C157" s="157" t="str">
        <f>IF(VLOOKUP(B157,'WELL | SDGs Alignment'!$C$13:$D$235,2,FALSE)="Achieved",VLOOKUP(B157,'Content Descriptions'!$C$3:$D$343,2,FALSE),"")</f>
        <v/>
      </c>
    </row>
    <row r="158" spans="1:3" ht="15" customHeight="1">
      <c r="A158" s="136" t="s">
        <v>31</v>
      </c>
      <c r="B158" s="138" t="s">
        <v>294</v>
      </c>
      <c r="C158" s="157" t="str">
        <f>IF(VLOOKUP(B158,'WELL | SDGs Alignment'!$C$13:$D$235,2,FALSE)="Achieved",VLOOKUP(B158,'Content Descriptions'!$C$3:$D$343,2,FALSE),"")</f>
        <v/>
      </c>
    </row>
    <row r="159" spans="1:3" ht="30">
      <c r="A159" s="136" t="s">
        <v>31</v>
      </c>
      <c r="B159" s="138" t="s">
        <v>158</v>
      </c>
      <c r="C159" s="157" t="str">
        <f>IF(VLOOKUP(B159,'WELL | SDGs Alignment'!$C$13:$D$235,2,FALSE)="Achieved",VLOOKUP(B159,'Content Descriptions'!$C$3:$D$343,2,FALSE),"")</f>
        <v/>
      </c>
    </row>
    <row r="160" spans="1:3" ht="15" customHeight="1">
      <c r="A160" s="136" t="s">
        <v>31</v>
      </c>
      <c r="B160" s="138" t="s">
        <v>159</v>
      </c>
      <c r="C160" s="157" t="str">
        <f>IF(VLOOKUP(B160,'WELL | SDGs Alignment'!$C$13:$D$235,2,FALSE)="Achieved",VLOOKUP(B160,'Content Descriptions'!$C$3:$D$343,2,FALSE),"")</f>
        <v/>
      </c>
    </row>
    <row r="161" spans="1:3" ht="15" customHeight="1">
      <c r="A161" s="136" t="s">
        <v>31</v>
      </c>
      <c r="B161" s="138" t="s">
        <v>160</v>
      </c>
      <c r="C161" s="157" t="str">
        <f>IF(VLOOKUP(B161,'WELL | SDGs Alignment'!$C$13:$D$235,2,FALSE)="Achieved",VLOOKUP(B161,'Content Descriptions'!$C$3:$D$343,2,FALSE),"")</f>
        <v/>
      </c>
    </row>
    <row r="162" spans="1:3" ht="15" customHeight="1">
      <c r="A162" s="136" t="s">
        <v>32</v>
      </c>
      <c r="B162" s="138" t="s">
        <v>380</v>
      </c>
      <c r="C162" s="157" t="str">
        <f>IF(VLOOKUP(B162,'WELL | SDGs Alignment'!$C$13:$D$235,2,FALSE)="Achieved",VLOOKUP(B162,'Content Descriptions'!$C$3:$D$343,2,FALSE),"")</f>
        <v/>
      </c>
    </row>
    <row r="163" spans="1:3" ht="15" customHeight="1">
      <c r="A163" s="136" t="s">
        <v>32</v>
      </c>
      <c r="B163" s="138" t="s">
        <v>381</v>
      </c>
      <c r="C163" s="157" t="str">
        <f>IF(VLOOKUP(B163,'WELL | SDGs Alignment'!$C$13:$D$235,2,FALSE)="Achieved",VLOOKUP(B163,'Content Descriptions'!$C$3:$D$343,2,FALSE),"")</f>
        <v/>
      </c>
    </row>
    <row r="164" spans="1:3" ht="15" customHeight="1">
      <c r="A164" s="136" t="s">
        <v>32</v>
      </c>
      <c r="B164" s="138" t="s">
        <v>382</v>
      </c>
      <c r="C164" s="157" t="str">
        <f>IF(VLOOKUP(B164,'WELL | SDGs Alignment'!$C$13:$D$235,2,FALSE)="Achieved",VLOOKUP(B164,'Content Descriptions'!$C$3:$D$343,2,FALSE),"")</f>
        <v/>
      </c>
    </row>
    <row r="165" spans="1:3" ht="15" customHeight="1">
      <c r="A165" s="136" t="s">
        <v>32</v>
      </c>
      <c r="B165" s="138" t="s">
        <v>387</v>
      </c>
      <c r="C165" s="157" t="str">
        <f>IF(VLOOKUP(B165,'WELL | SDGs Alignment'!$C$13:$D$235,2,FALSE)="Achieved",VLOOKUP(B165,'Content Descriptions'!$C$3:$D$343,2,FALSE),"")</f>
        <v/>
      </c>
    </row>
    <row r="166" spans="1:3" ht="15" customHeight="1">
      <c r="A166" s="136" t="s">
        <v>32</v>
      </c>
      <c r="B166" s="138" t="s">
        <v>389</v>
      </c>
      <c r="C166" s="157" t="str">
        <f>IF(VLOOKUP(B166,'WELL | SDGs Alignment'!$C$13:$D$235,2,FALSE)="Achieved",VLOOKUP(B166,'Content Descriptions'!$C$3:$D$343,2,FALSE),"")</f>
        <v/>
      </c>
    </row>
    <row r="167" spans="1:3" ht="15" customHeight="1">
      <c r="A167" s="136" t="s">
        <v>32</v>
      </c>
      <c r="B167" s="138" t="s">
        <v>390</v>
      </c>
      <c r="C167" s="157" t="str">
        <f>IF(VLOOKUP(B167,'WELL | SDGs Alignment'!$C$13:$D$235,2,FALSE)="Achieved",VLOOKUP(B167,'Content Descriptions'!$C$3:$D$343,2,FALSE),"")</f>
        <v/>
      </c>
    </row>
    <row r="168" spans="1:3" ht="15" customHeight="1">
      <c r="A168" s="136" t="s">
        <v>32</v>
      </c>
      <c r="B168" s="138" t="s">
        <v>392</v>
      </c>
      <c r="C168" s="157" t="str">
        <f>IF(VLOOKUP(B168,'WELL | SDGs Alignment'!$C$13:$D$235,2,FALSE)="Achieved",VLOOKUP(B168,'Content Descriptions'!$C$3:$D$343,2,FALSE),"")</f>
        <v/>
      </c>
    </row>
    <row r="169" spans="1:3" ht="15" customHeight="1">
      <c r="A169" s="136" t="s">
        <v>32</v>
      </c>
      <c r="B169" s="138" t="s">
        <v>393</v>
      </c>
      <c r="C169" s="157" t="str">
        <f>IF(VLOOKUP(B169,'WELL | SDGs Alignment'!$C$13:$D$235,2,FALSE)="Achieved",VLOOKUP(B169,'Content Descriptions'!$C$3:$D$343,2,FALSE),"")</f>
        <v/>
      </c>
    </row>
    <row r="170" spans="1:3" ht="15" customHeight="1">
      <c r="A170" s="136" t="s">
        <v>32</v>
      </c>
      <c r="B170" s="138" t="s">
        <v>394</v>
      </c>
      <c r="C170" s="157" t="str">
        <f>IF(VLOOKUP(B170,'WELL | SDGs Alignment'!$C$13:$D$235,2,FALSE)="Achieved",VLOOKUP(B170,'Content Descriptions'!$C$3:$D$343,2,FALSE),"")</f>
        <v/>
      </c>
    </row>
    <row r="171" spans="1:3" ht="15" customHeight="1">
      <c r="A171" s="136" t="s">
        <v>32</v>
      </c>
      <c r="B171" s="138" t="s">
        <v>396</v>
      </c>
      <c r="C171" s="157" t="str">
        <f>IF(VLOOKUP(B171,'WELL | SDGs Alignment'!$C$13:$D$235,2,FALSE)="Achieved",VLOOKUP(B171,'Content Descriptions'!$C$3:$D$343,2,FALSE),"")</f>
        <v/>
      </c>
    </row>
    <row r="172" spans="1:3" ht="15" customHeight="1">
      <c r="A172" s="136" t="s">
        <v>32</v>
      </c>
      <c r="B172" s="138" t="s">
        <v>397</v>
      </c>
      <c r="C172" s="157" t="str">
        <f>IF(VLOOKUP(B172,'WELL | SDGs Alignment'!$C$13:$D$235,2,FALSE)="Achieved",VLOOKUP(B172,'Content Descriptions'!$C$3:$D$343,2,FALSE),"")</f>
        <v/>
      </c>
    </row>
    <row r="173" spans="1:3" ht="15" customHeight="1">
      <c r="A173" s="136" t="s">
        <v>32</v>
      </c>
      <c r="B173" s="138" t="s">
        <v>399</v>
      </c>
      <c r="C173" s="157" t="str">
        <f>IF(VLOOKUP(B173,'WELL | SDGs Alignment'!$C$13:$D$235,2,FALSE)="Achieved",VLOOKUP(B173,'Content Descriptions'!$C$3:$D$343,2,FALSE),"")</f>
        <v/>
      </c>
    </row>
    <row r="174" spans="1:3" ht="15" customHeight="1">
      <c r="A174" s="136" t="s">
        <v>32</v>
      </c>
      <c r="B174" s="138" t="s">
        <v>416</v>
      </c>
      <c r="C174" s="157" t="str">
        <f>IF(VLOOKUP(B174,'WELL | SDGs Alignment'!$C$13:$D$235,2,FALSE)="Achieved",VLOOKUP(B174,'Content Descriptions'!$C$3:$D$343,2,FALSE),"")</f>
        <v/>
      </c>
    </row>
    <row r="175" spans="1:3" ht="30">
      <c r="A175" s="136" t="s">
        <v>32</v>
      </c>
      <c r="B175" s="138" t="s">
        <v>158</v>
      </c>
      <c r="C175" s="157" t="str">
        <f>IF(VLOOKUP(B175,'WELL | SDGs Alignment'!$C$13:$D$235,2,FALSE)="Achieved",VLOOKUP(B175,'Content Descriptions'!$C$3:$D$343,2,FALSE),"")</f>
        <v/>
      </c>
    </row>
    <row r="176" spans="1:3" ht="15" customHeight="1">
      <c r="A176" s="136" t="s">
        <v>32</v>
      </c>
      <c r="B176" s="138" t="s">
        <v>159</v>
      </c>
      <c r="C176" s="157" t="str">
        <f>IF(VLOOKUP(B176,'WELL | SDGs Alignment'!$C$13:$D$235,2,FALSE)="Achieved",VLOOKUP(B176,'Content Descriptions'!$C$3:$D$343,2,FALSE),"")</f>
        <v/>
      </c>
    </row>
    <row r="177" spans="1:3" ht="15" customHeight="1">
      <c r="A177" s="136" t="s">
        <v>32</v>
      </c>
      <c r="B177" s="138" t="s">
        <v>160</v>
      </c>
      <c r="C177" s="157" t="str">
        <f>IF(VLOOKUP(B177,'WELL | SDGs Alignment'!$C$13:$D$235,2,FALSE)="Achieved",VLOOKUP(B177,'Content Descriptions'!$C$3:$D$343,2,FALSE),"")</f>
        <v/>
      </c>
    </row>
    <row r="178" spans="1:3" ht="15" customHeight="1">
      <c r="A178" s="136" t="s">
        <v>33</v>
      </c>
      <c r="B178" s="138" t="s">
        <v>139</v>
      </c>
      <c r="C178" s="157" t="str">
        <f>IF(VLOOKUP(B178,'WELL | SDGs Alignment'!$C$13:$D$235,2,FALSE)="Achieved",VLOOKUP(B178,'Content Descriptions'!$C$3:$D$343,2,FALSE),"")</f>
        <v/>
      </c>
    </row>
    <row r="179" spans="1:3" ht="15" customHeight="1">
      <c r="A179" s="136" t="s">
        <v>33</v>
      </c>
      <c r="B179" s="138" t="s">
        <v>141</v>
      </c>
      <c r="C179" s="157" t="str">
        <f>IF(VLOOKUP(B179,'WELL | SDGs Alignment'!$C$13:$D$235,2,FALSE)="Achieved",VLOOKUP(B179,'Content Descriptions'!$C$3:$D$343,2,FALSE),"")</f>
        <v/>
      </c>
    </row>
    <row r="180" spans="1:3" ht="15" customHeight="1">
      <c r="A180" s="136" t="s">
        <v>33</v>
      </c>
      <c r="B180" s="138" t="s">
        <v>142</v>
      </c>
      <c r="C180" s="157" t="str">
        <f>IF(VLOOKUP(B180,'WELL | SDGs Alignment'!$C$13:$D$235,2,FALSE)="Achieved",VLOOKUP(B180,'Content Descriptions'!$C$3:$D$343,2,FALSE),"")</f>
        <v/>
      </c>
    </row>
    <row r="181" spans="1:3" ht="15" customHeight="1">
      <c r="A181" s="136" t="s">
        <v>33</v>
      </c>
      <c r="B181" s="138" t="s">
        <v>144</v>
      </c>
      <c r="C181" s="157" t="str">
        <f>IF(VLOOKUP(B181,'WELL | SDGs Alignment'!$C$13:$D$235,2,FALSE)="Achieved",VLOOKUP(B181,'Content Descriptions'!$C$3:$D$343,2,FALSE),"")</f>
        <v/>
      </c>
    </row>
    <row r="182" spans="1:3" ht="15" customHeight="1">
      <c r="A182" s="136" t="s">
        <v>33</v>
      </c>
      <c r="B182" s="138" t="s">
        <v>145</v>
      </c>
      <c r="C182" s="157" t="str">
        <f>IF(VLOOKUP(B182,'WELL | SDGs Alignment'!$C$13:$D$235,2,FALSE)="Achieved",VLOOKUP(B182,'Content Descriptions'!$C$3:$D$343,2,FALSE),"")</f>
        <v/>
      </c>
    </row>
    <row r="183" spans="1:3" ht="15" customHeight="1">
      <c r="A183" s="136" t="s">
        <v>33</v>
      </c>
      <c r="B183" s="138" t="s">
        <v>149</v>
      </c>
      <c r="C183" s="157" t="str">
        <f>IF(VLOOKUP(B183,'WELL | SDGs Alignment'!$C$13:$D$235,2,FALSE)="Achieved",VLOOKUP(B183,'Content Descriptions'!$C$3:$D$343,2,FALSE),"")</f>
        <v/>
      </c>
    </row>
    <row r="184" spans="1:3" ht="15" customHeight="1">
      <c r="A184" s="136" t="s">
        <v>33</v>
      </c>
      <c r="B184" s="138" t="s">
        <v>150</v>
      </c>
      <c r="C184" s="157" t="str">
        <f>IF(VLOOKUP(B184,'WELL | SDGs Alignment'!$C$13:$D$235,2,FALSE)="Achieved",VLOOKUP(B184,'Content Descriptions'!$C$3:$D$343,2,FALSE),"")</f>
        <v/>
      </c>
    </row>
    <row r="185" spans="1:3" ht="15" customHeight="1">
      <c r="A185" s="136" t="s">
        <v>33</v>
      </c>
      <c r="B185" s="138" t="s">
        <v>152</v>
      </c>
      <c r="C185" s="157" t="str">
        <f>IF(VLOOKUP(B185,'WELL | SDGs Alignment'!$C$13:$D$235,2,FALSE)="Achieved",VLOOKUP(B185,'Content Descriptions'!$C$3:$D$343,2,FALSE),"")</f>
        <v/>
      </c>
    </row>
    <row r="186" spans="1:3" ht="15" customHeight="1">
      <c r="A186" s="136" t="s">
        <v>33</v>
      </c>
      <c r="B186" s="138" t="s">
        <v>154</v>
      </c>
      <c r="C186" s="157" t="str">
        <f>IF(VLOOKUP(B186,'WELL | SDGs Alignment'!$C$13:$D$235,2,FALSE)="Achieved",VLOOKUP(B186,'Content Descriptions'!$C$3:$D$343,2,FALSE),"")</f>
        <v/>
      </c>
    </row>
    <row r="187" spans="1:3" ht="15" customHeight="1">
      <c r="A187" s="136" t="s">
        <v>33</v>
      </c>
      <c r="B187" s="138" t="s">
        <v>155</v>
      </c>
      <c r="C187" s="157" t="str">
        <f>IF(VLOOKUP(B187,'WELL | SDGs Alignment'!$C$13:$D$235,2,FALSE)="Achieved",VLOOKUP(B187,'Content Descriptions'!$C$3:$D$343,2,FALSE),"")</f>
        <v/>
      </c>
    </row>
    <row r="188" spans="1:3" ht="30">
      <c r="A188" s="136" t="s">
        <v>33</v>
      </c>
      <c r="B188" s="138" t="s">
        <v>156</v>
      </c>
      <c r="C188" s="157" t="str">
        <f>IF(VLOOKUP(B188,'WELL | SDGs Alignment'!$C$13:$D$235,2,FALSE)="Achieved",VLOOKUP(B188,'Content Descriptions'!$C$3:$D$343,2,FALSE),"")</f>
        <v/>
      </c>
    </row>
    <row r="189" spans="1:3" ht="30">
      <c r="A189" s="136" t="s">
        <v>33</v>
      </c>
      <c r="B189" s="138" t="s">
        <v>158</v>
      </c>
      <c r="C189" s="157" t="str">
        <f>IF(VLOOKUP(B189,'WELL | SDGs Alignment'!$C$13:$D$235,2,FALSE)="Achieved",VLOOKUP(B189,'Content Descriptions'!$C$3:$D$343,2,FALSE),"")</f>
        <v/>
      </c>
    </row>
    <row r="190" spans="1:3" ht="16">
      <c r="A190" s="136" t="s">
        <v>33</v>
      </c>
      <c r="B190" s="138" t="s">
        <v>159</v>
      </c>
      <c r="C190" s="157" t="str">
        <f>IF(VLOOKUP(B190,'WELL | SDGs Alignment'!$C$13:$D$235,2,FALSE)="Achieved",VLOOKUP(B190,'Content Descriptions'!$C$3:$D$343,2,FALSE),"")</f>
        <v/>
      </c>
    </row>
    <row r="191" spans="1:3" ht="16">
      <c r="A191" s="136" t="s">
        <v>33</v>
      </c>
      <c r="B191" s="138" t="s">
        <v>160</v>
      </c>
      <c r="C191" s="157" t="str">
        <f>IF(VLOOKUP(B191,'WELL | SDGs Alignment'!$C$13:$D$235,2,FALSE)="Achieved",VLOOKUP(B191,'Content Descriptions'!$C$3:$D$343,2,FALSE),"")</f>
        <v/>
      </c>
    </row>
    <row r="192" spans="1:3" ht="30">
      <c r="A192" s="136" t="s">
        <v>33</v>
      </c>
      <c r="B192" s="138" t="s">
        <v>162</v>
      </c>
      <c r="C192" s="157" t="str">
        <f>IF(VLOOKUP(B192,'WELL | SDGs Alignment'!$C$13:$D$235,2,FALSE)="Achieved",VLOOKUP(B192,'Content Descriptions'!$C$3:$D$343,2,FALSE),"")</f>
        <v/>
      </c>
    </row>
    <row r="193" spans="1:3" ht="15" customHeight="1">
      <c r="A193" s="136" t="s">
        <v>34</v>
      </c>
      <c r="B193" s="138" t="s">
        <v>129</v>
      </c>
      <c r="C193" s="157" t="str">
        <f>IF(VLOOKUP(B193,'WELL | SDGs Alignment'!$C$13:$D$235,2,FALSE)="Achieved",VLOOKUP(B193,'Content Descriptions'!$C$3:$D$343,2,FALSE),"")</f>
        <v/>
      </c>
    </row>
    <row r="194" spans="1:3" ht="15" customHeight="1">
      <c r="A194" s="136" t="s">
        <v>34</v>
      </c>
      <c r="B194" s="138" t="s">
        <v>197</v>
      </c>
      <c r="C194" s="157" t="str">
        <f>IF(VLOOKUP(B194,'WELL | SDGs Alignment'!$C$13:$D$235,2,FALSE)="Achieved",VLOOKUP(B194,'Content Descriptions'!$C$3:$D$343,2,FALSE),"")</f>
        <v/>
      </c>
    </row>
    <row r="195" spans="1:3" ht="15" customHeight="1">
      <c r="A195" s="136" t="s">
        <v>34</v>
      </c>
      <c r="B195" s="138" t="s">
        <v>199</v>
      </c>
      <c r="C195" s="157" t="str">
        <f>IF(VLOOKUP(B195,'WELL | SDGs Alignment'!$C$13:$D$235,2,FALSE)="Achieved",VLOOKUP(B195,'Content Descriptions'!$C$3:$D$343,2,FALSE),"")</f>
        <v/>
      </c>
    </row>
    <row r="196" spans="1:3" ht="15" customHeight="1">
      <c r="A196" s="136" t="s">
        <v>34</v>
      </c>
      <c r="B196" s="138" t="s">
        <v>205</v>
      </c>
      <c r="C196" s="157" t="str">
        <f>IF(VLOOKUP(B196,'WELL | SDGs Alignment'!$C$13:$D$235,2,FALSE)="Achieved",VLOOKUP(B196,'Content Descriptions'!$C$3:$D$343,2,FALSE),"")</f>
        <v/>
      </c>
    </row>
    <row r="197" spans="1:3" ht="15" customHeight="1">
      <c r="A197" s="136" t="s">
        <v>34</v>
      </c>
      <c r="B197" s="138" t="s">
        <v>206</v>
      </c>
      <c r="C197" s="157" t="str">
        <f>IF(VLOOKUP(B197,'WELL | SDGs Alignment'!$C$13:$D$235,2,FALSE)="Achieved",VLOOKUP(B197,'Content Descriptions'!$C$3:$D$343,2,FALSE),"")</f>
        <v/>
      </c>
    </row>
    <row r="198" spans="1:3" ht="15" customHeight="1">
      <c r="A198" s="136" t="s">
        <v>34</v>
      </c>
      <c r="B198" s="138" t="s">
        <v>208</v>
      </c>
      <c r="C198" s="157" t="str">
        <f>IF(VLOOKUP(B198,'WELL | SDGs Alignment'!$C$13:$D$235,2,FALSE)="Achieved",VLOOKUP(B198,'Content Descriptions'!$C$3:$D$343,2,FALSE),"")</f>
        <v/>
      </c>
    </row>
    <row r="199" spans="1:3" ht="15" customHeight="1">
      <c r="A199" s="136" t="s">
        <v>35</v>
      </c>
      <c r="B199" s="138" t="s">
        <v>399</v>
      </c>
      <c r="C199" s="157" t="str">
        <f>IF(VLOOKUP(B199,'WELL | SDGs Alignment'!$C$13:$D$235,2,FALSE)="Achieved",VLOOKUP(B199,'Content Descriptions'!$C$3:$D$343,2,FALSE),"")</f>
        <v/>
      </c>
    </row>
    <row r="200" spans="1:3" ht="15" customHeight="1">
      <c r="A200" s="136" t="s">
        <v>35</v>
      </c>
      <c r="B200" s="138" t="s">
        <v>413</v>
      </c>
      <c r="C200" s="157" t="str">
        <f>IF(VLOOKUP(B200,'WELL | SDGs Alignment'!$C$13:$D$235,2,FALSE)="Achieved",VLOOKUP(B200,'Content Descriptions'!$C$3:$D$343,2,FALSE),"")</f>
        <v/>
      </c>
    </row>
    <row r="201" spans="1:3" ht="15" customHeight="1">
      <c r="A201" s="136" t="s">
        <v>35</v>
      </c>
      <c r="B201" s="138" t="s">
        <v>414</v>
      </c>
      <c r="C201" s="157" t="str">
        <f>IF(VLOOKUP(B201,'WELL | SDGs Alignment'!$C$13:$D$235,2,FALSE)="Achieved",VLOOKUP(B201,'Content Descriptions'!$C$3:$D$343,2,FALSE),"")</f>
        <v/>
      </c>
    </row>
    <row r="202" spans="1:3" ht="15" customHeight="1">
      <c r="A202" s="136" t="s">
        <v>35</v>
      </c>
      <c r="B202" s="138" t="s">
        <v>416</v>
      </c>
      <c r="C202" s="157" t="str">
        <f>IF(VLOOKUP(B202,'WELL | SDGs Alignment'!$C$13:$D$235,2,FALSE)="Achieved",VLOOKUP(B202,'Content Descriptions'!$C$3:$D$343,2,FALSE),"")</f>
        <v/>
      </c>
    </row>
    <row r="203" spans="1:3" ht="15" customHeight="1">
      <c r="A203" s="136" t="s">
        <v>35</v>
      </c>
      <c r="B203" s="138" t="s">
        <v>199</v>
      </c>
      <c r="C203" s="157" t="str">
        <f>IF(VLOOKUP(B203,'WELL | SDGs Alignment'!$C$13:$D$235,2,FALSE)="Achieved",VLOOKUP(B203,'Content Descriptions'!$C$3:$D$343,2,FALSE),"")</f>
        <v/>
      </c>
    </row>
    <row r="204" spans="1:3" ht="15" customHeight="1">
      <c r="A204" s="136" t="s">
        <v>36</v>
      </c>
      <c r="B204" s="138" t="s">
        <v>265</v>
      </c>
      <c r="C204" s="157" t="str">
        <f>IF(VLOOKUP(B204,'WELL | SDGs Alignment'!$C$13:$D$235,2,FALSE)="Achieved",VLOOKUP(B204,'Content Descriptions'!$C$3:$D$343,2,FALSE),"")</f>
        <v/>
      </c>
    </row>
    <row r="205" spans="1:3" ht="15" customHeight="1">
      <c r="A205" s="136" t="s">
        <v>36</v>
      </c>
      <c r="B205" s="138" t="s">
        <v>298</v>
      </c>
      <c r="C205" s="157" t="str">
        <f>IF(VLOOKUP(B205,'WELL | SDGs Alignment'!$C$13:$D$235,2,FALSE)="Achieved",VLOOKUP(B205,'Content Descriptions'!$C$3:$D$343,2,FALSE),"")</f>
        <v/>
      </c>
    </row>
    <row r="206" spans="1:3" ht="15" customHeight="1">
      <c r="A206" s="136" t="s">
        <v>36</v>
      </c>
      <c r="B206" s="138" t="s">
        <v>299</v>
      </c>
      <c r="C206" s="157" t="str">
        <f>IF(VLOOKUP(B206,'WELL | SDGs Alignment'!$C$13:$D$235,2,FALSE)="Achieved",VLOOKUP(B206,'Content Descriptions'!$C$3:$D$343,2,FALSE),"")</f>
        <v/>
      </c>
    </row>
    <row r="207" spans="1:3" ht="15" customHeight="1">
      <c r="A207" s="136" t="s">
        <v>36</v>
      </c>
      <c r="B207" s="138" t="s">
        <v>300</v>
      </c>
      <c r="C207" s="157" t="str">
        <f>IF(VLOOKUP(B207,'WELL | SDGs Alignment'!$C$13:$D$235,2,FALSE)="Achieved",VLOOKUP(B207,'Content Descriptions'!$C$3:$D$343,2,FALSE),"")</f>
        <v/>
      </c>
    </row>
    <row r="208" spans="1:3" ht="15" customHeight="1">
      <c r="A208" s="136" t="s">
        <v>36</v>
      </c>
      <c r="B208" s="138" t="s">
        <v>302</v>
      </c>
      <c r="C208" s="157" t="str">
        <f>IF(VLOOKUP(B208,'WELL | SDGs Alignment'!$C$13:$D$235,2,FALSE)="Achieved",VLOOKUP(B208,'Content Descriptions'!$C$3:$D$343,2,FALSE),"")</f>
        <v/>
      </c>
    </row>
    <row r="209" spans="1:3" ht="15" customHeight="1">
      <c r="A209" s="136" t="s">
        <v>36</v>
      </c>
      <c r="B209" s="138" t="s">
        <v>303</v>
      </c>
      <c r="C209" s="157" t="str">
        <f>IF(VLOOKUP(B209,'WELL | SDGs Alignment'!$C$13:$D$235,2,FALSE)="Achieved",VLOOKUP(B209,'Content Descriptions'!$C$3:$D$343,2,FALSE),"")</f>
        <v/>
      </c>
    </row>
    <row r="210" spans="1:3" ht="15" customHeight="1">
      <c r="A210" s="136" t="s">
        <v>36</v>
      </c>
      <c r="B210" s="138" t="s">
        <v>304</v>
      </c>
      <c r="C210" s="157" t="str">
        <f>IF(VLOOKUP(B210,'WELL | SDGs Alignment'!$C$13:$D$235,2,FALSE)="Achieved",VLOOKUP(B210,'Content Descriptions'!$C$3:$D$343,2,FALSE),"")</f>
        <v/>
      </c>
    </row>
    <row r="211" spans="1:3" ht="15" customHeight="1">
      <c r="A211" s="136" t="s">
        <v>36</v>
      </c>
      <c r="B211" s="138" t="s">
        <v>306</v>
      </c>
      <c r="C211" s="157" t="str">
        <f>IF(VLOOKUP(B211,'WELL | SDGs Alignment'!$C$13:$D$235,2,FALSE)="Achieved",VLOOKUP(B211,'Content Descriptions'!$C$3:$D$343,2,FALSE),"")</f>
        <v/>
      </c>
    </row>
    <row r="212" spans="1:3" ht="15" customHeight="1">
      <c r="A212" s="136" t="s">
        <v>36</v>
      </c>
      <c r="B212" s="138" t="s">
        <v>307</v>
      </c>
      <c r="C212" s="157" t="str">
        <f>IF(VLOOKUP(B212,'WELL | SDGs Alignment'!$C$13:$D$235,2,FALSE)="Achieved",VLOOKUP(B212,'Content Descriptions'!$C$3:$D$343,2,FALSE),"")</f>
        <v/>
      </c>
    </row>
    <row r="213" spans="1:3" ht="15" customHeight="1">
      <c r="A213" s="136" t="s">
        <v>36</v>
      </c>
      <c r="B213" s="138" t="s">
        <v>311</v>
      </c>
      <c r="C213" s="157" t="str">
        <f>IF(VLOOKUP(B213,'WELL | SDGs Alignment'!$C$13:$D$235,2,FALSE)="Achieved",VLOOKUP(B213,'Content Descriptions'!$C$3:$D$343,2,FALSE),"")</f>
        <v/>
      </c>
    </row>
    <row r="214" spans="1:3" ht="30">
      <c r="A214" s="136" t="s">
        <v>36</v>
      </c>
      <c r="B214" s="138" t="s">
        <v>312</v>
      </c>
      <c r="C214" s="157" t="str">
        <f>IF(VLOOKUP(B214,'WELL | SDGs Alignment'!$C$13:$D$235,2,FALSE)="Achieved",VLOOKUP(B214,'Content Descriptions'!$C$3:$D$343,2,FALSE),"")</f>
        <v/>
      </c>
    </row>
    <row r="215" spans="1:3" ht="16">
      <c r="A215" s="136" t="s">
        <v>36</v>
      </c>
      <c r="B215" s="138" t="s">
        <v>314</v>
      </c>
      <c r="C215" s="157" t="str">
        <f>IF(VLOOKUP(B215,'WELL | SDGs Alignment'!$C$13:$D$235,2,FALSE)="Achieved",VLOOKUP(B215,'Content Descriptions'!$C$3:$D$343,2,FALSE),"")</f>
        <v/>
      </c>
    </row>
    <row r="216" spans="1:3" ht="30">
      <c r="A216" s="136" t="s">
        <v>36</v>
      </c>
      <c r="B216" s="138" t="s">
        <v>315</v>
      </c>
      <c r="C216" s="157" t="str">
        <f>IF(VLOOKUP(B216,'WELL | SDGs Alignment'!$C$13:$D$235,2,FALSE)="Achieved",VLOOKUP(B216,'Content Descriptions'!$C$3:$D$343,2,FALSE),"")</f>
        <v/>
      </c>
    </row>
    <row r="217" spans="1:3" ht="16">
      <c r="A217" s="136" t="s">
        <v>36</v>
      </c>
      <c r="B217" s="138" t="s">
        <v>317</v>
      </c>
      <c r="C217" s="157" t="str">
        <f>IF(VLOOKUP(B217,'WELL | SDGs Alignment'!$C$13:$D$235,2,FALSE)="Achieved",VLOOKUP(B217,'Content Descriptions'!$C$3:$D$343,2,FALSE),"")</f>
        <v/>
      </c>
    </row>
    <row r="218" spans="1:3" ht="30">
      <c r="A218" s="136" t="s">
        <v>36</v>
      </c>
      <c r="B218" s="138" t="s">
        <v>318</v>
      </c>
      <c r="C218" s="157" t="str">
        <f>IF(VLOOKUP(B218,'WELL | SDGs Alignment'!$C$13:$D$235,2,FALSE)="Achieved",VLOOKUP(B218,'Content Descriptions'!$C$3:$D$343,2,FALSE),"")</f>
        <v/>
      </c>
    </row>
    <row r="219" spans="1:3" ht="30">
      <c r="A219" s="136" t="s">
        <v>36</v>
      </c>
      <c r="B219" s="138" t="s">
        <v>319</v>
      </c>
      <c r="C219" s="157" t="str">
        <f>IF(VLOOKUP(B219,'WELL | SDGs Alignment'!$C$13:$D$235,2,FALSE)="Achieved",VLOOKUP(B219,'Content Descriptions'!$C$3:$D$343,2,FALSE),"")</f>
        <v/>
      </c>
    </row>
    <row r="220" spans="1:3" ht="30">
      <c r="A220" s="136" t="s">
        <v>36</v>
      </c>
      <c r="B220" s="138" t="s">
        <v>321</v>
      </c>
      <c r="C220" s="157" t="str">
        <f>IF(VLOOKUP(B220,'WELL | SDGs Alignment'!$C$13:$D$235,2,FALSE)="Achieved",VLOOKUP(B220,'Content Descriptions'!$C$3:$D$343,2,FALSE),"")</f>
        <v/>
      </c>
    </row>
    <row r="221" spans="1:3" ht="15" customHeight="1">
      <c r="A221" s="136" t="s">
        <v>36</v>
      </c>
      <c r="B221" s="138" t="s">
        <v>322</v>
      </c>
      <c r="C221" s="157" t="str">
        <f>IF(VLOOKUP(B221,'WELL | SDGs Alignment'!$C$13:$D$235,2,FALSE)="Achieved",VLOOKUP(B221,'Content Descriptions'!$C$3:$D$343,2,FALSE),"")</f>
        <v/>
      </c>
    </row>
    <row r="222" spans="1:3" ht="15.75" customHeight="1">
      <c r="A222" s="136" t="s">
        <v>37</v>
      </c>
      <c r="B222" s="138" t="s">
        <v>367</v>
      </c>
      <c r="C222" s="157" t="str">
        <f>IF(VLOOKUP(B222,'WELL | SDGs Alignment'!$C$13:$D$235,2,FALSE)="Achieved",VLOOKUP(B222,'Content Descriptions'!$C$3:$D$343,2,FALSE),"")</f>
        <v/>
      </c>
    </row>
    <row r="223" spans="1:3" ht="15.75" customHeight="1">
      <c r="A223" s="136" t="s">
        <v>37</v>
      </c>
      <c r="B223" s="138" t="s">
        <v>368</v>
      </c>
      <c r="C223" s="157" t="str">
        <f>IF(VLOOKUP(B223,'WELL | SDGs Alignment'!$C$13:$D$235,2,FALSE)="Achieved",VLOOKUP(B223,'Content Descriptions'!$C$3:$D$343,2,FALSE),"")</f>
        <v/>
      </c>
    </row>
    <row r="224" spans="1:3" ht="15.75" customHeight="1">
      <c r="A224" s="136" t="s">
        <v>37</v>
      </c>
      <c r="B224" s="138" t="s">
        <v>372</v>
      </c>
      <c r="C224" s="157" t="str">
        <f>IF(VLOOKUP(B224,'WELL | SDGs Alignment'!$C$13:$D$235,2,FALSE)="Achieved",VLOOKUP(B224,'Content Descriptions'!$C$3:$D$343,2,FALSE),"")</f>
        <v/>
      </c>
    </row>
    <row r="225" spans="1:3" ht="15.75" customHeight="1">
      <c r="A225" s="136" t="s">
        <v>37</v>
      </c>
      <c r="B225" s="138" t="s">
        <v>373</v>
      </c>
      <c r="C225" s="157" t="str">
        <f>IF(VLOOKUP(B225,'WELL | SDGs Alignment'!$C$13:$D$235,2,FALSE)="Achieved",VLOOKUP(B225,'Content Descriptions'!$C$3:$D$343,2,FALSE),"")</f>
        <v/>
      </c>
    </row>
    <row r="226" spans="1:3" ht="15.75" customHeight="1">
      <c r="A226" s="136" t="s">
        <v>37</v>
      </c>
      <c r="B226" s="138" t="s">
        <v>375</v>
      </c>
      <c r="C226" s="157" t="str">
        <f>IF(VLOOKUP(B226,'WELL | SDGs Alignment'!$C$13:$D$235,2,FALSE)="Achieved",VLOOKUP(B226,'Content Descriptions'!$C$3:$D$343,2,FALSE),"")</f>
        <v/>
      </c>
    </row>
    <row r="227" spans="1:3" ht="15.75" customHeight="1">
      <c r="A227" s="136" t="s">
        <v>37</v>
      </c>
      <c r="B227" s="138" t="s">
        <v>376</v>
      </c>
      <c r="C227" s="157" t="str">
        <f>IF(VLOOKUP(B227,'WELL | SDGs Alignment'!$C$13:$D$235,2,FALSE)="Achieved",VLOOKUP(B227,'Content Descriptions'!$C$3:$D$343,2,FALSE),"")</f>
        <v/>
      </c>
    </row>
    <row r="228" spans="1:3" ht="15.75" customHeight="1">
      <c r="A228" s="136" t="s">
        <v>37</v>
      </c>
      <c r="B228" s="138" t="s">
        <v>377</v>
      </c>
      <c r="C228" s="157" t="str">
        <f>IF(VLOOKUP(B228,'WELL | SDGs Alignment'!$C$13:$D$235,2,FALSE)="Achieved",VLOOKUP(B228,'Content Descriptions'!$C$3:$D$343,2,FALSE),"")</f>
        <v/>
      </c>
    </row>
    <row r="229" spans="1:3" ht="30">
      <c r="A229" s="136" t="s">
        <v>37</v>
      </c>
      <c r="B229" s="138" t="s">
        <v>378</v>
      </c>
      <c r="C229" s="157" t="str">
        <f>IF(VLOOKUP(B229,'WELL | SDGs Alignment'!$C$13:$D$235,2,FALSE)="Achieved",VLOOKUP(B229,'Content Descriptions'!$C$3:$D$343,2,FALSE),"")</f>
        <v/>
      </c>
    </row>
    <row r="230" spans="1:3" ht="15.75" customHeight="1">
      <c r="A230" s="136" t="s">
        <v>37</v>
      </c>
      <c r="B230" s="138" t="s">
        <v>399</v>
      </c>
      <c r="C230" s="157" t="str">
        <f>IF(VLOOKUP(B230,'WELL | SDGs Alignment'!$C$13:$D$235,2,FALSE)="Achieved",VLOOKUP(B230,'Content Descriptions'!$C$3:$D$343,2,FALSE),"")</f>
        <v/>
      </c>
    </row>
    <row r="231" spans="1:3" ht="15.75" customHeight="1">
      <c r="A231" s="136" t="s">
        <v>37</v>
      </c>
      <c r="B231" s="138" t="s">
        <v>401</v>
      </c>
      <c r="C231" s="157" t="str">
        <f>IF(VLOOKUP(B231,'WELL | SDGs Alignment'!$C$13:$D$235,2,FALSE)="Achieved",VLOOKUP(B231,'Content Descriptions'!$C$3:$D$343,2,FALSE),"")</f>
        <v/>
      </c>
    </row>
    <row r="232" spans="1:3" ht="15.75" customHeight="1">
      <c r="A232" s="136" t="s">
        <v>37</v>
      </c>
      <c r="B232" s="138" t="s">
        <v>411</v>
      </c>
      <c r="C232" s="157" t="str">
        <f>IF(VLOOKUP(B232,'WELL | SDGs Alignment'!$C$13:$D$235,2,FALSE)="Achieved",VLOOKUP(B232,'Content Descriptions'!$C$3:$D$343,2,FALSE),"")</f>
        <v/>
      </c>
    </row>
    <row r="233" spans="1:3" ht="15.75" customHeight="1">
      <c r="A233" s="136" t="s">
        <v>37</v>
      </c>
      <c r="B233" s="138" t="s">
        <v>413</v>
      </c>
      <c r="C233" s="157" t="str">
        <f>IF(VLOOKUP(B233,'WELL | SDGs Alignment'!$C$13:$D$235,2,FALSE)="Achieved",VLOOKUP(B233,'Content Descriptions'!$C$3:$D$343,2,FALSE),"")</f>
        <v/>
      </c>
    </row>
    <row r="234" spans="1:3" ht="15.75" customHeight="1">
      <c r="A234" s="136" t="s">
        <v>37</v>
      </c>
      <c r="B234" s="138" t="s">
        <v>414</v>
      </c>
      <c r="C234" s="157" t="str">
        <f>IF(VLOOKUP(B234,'WELL | SDGs Alignment'!$C$13:$D$235,2,FALSE)="Achieved",VLOOKUP(B234,'Content Descriptions'!$C$3:$D$343,2,FALSE),"")</f>
        <v/>
      </c>
    </row>
    <row r="235" spans="1:3" ht="15.75" customHeight="1">
      <c r="A235" s="136" t="s">
        <v>37</v>
      </c>
      <c r="B235" s="138" t="s">
        <v>416</v>
      </c>
      <c r="C235" s="157" t="str">
        <f>IF(VLOOKUP(B235,'WELL | SDGs Alignment'!$C$13:$D$235,2,FALSE)="Achieved",VLOOKUP(B235,'Content Descriptions'!$C$3:$D$343,2,FALSE),"")</f>
        <v/>
      </c>
    </row>
    <row r="236" spans="1:3" ht="15.75" customHeight="1">
      <c r="A236" s="136" t="s">
        <v>37</v>
      </c>
      <c r="B236" s="138" t="s">
        <v>215</v>
      </c>
      <c r="C236" s="157" t="str">
        <f>IF(VLOOKUP(B236,'WELL | SDGs Alignment'!$C$13:$D$235,2,FALSE)="Achieved",VLOOKUP(B236,'Content Descriptions'!$C$3:$D$343,2,FALSE),"")</f>
        <v/>
      </c>
    </row>
    <row r="237" spans="1:3" ht="15.75" customHeight="1">
      <c r="A237" s="136" t="s">
        <v>37</v>
      </c>
      <c r="B237" s="138" t="s">
        <v>216</v>
      </c>
      <c r="C237" s="157" t="str">
        <f>IF(VLOOKUP(B237,'WELL | SDGs Alignment'!$C$13:$D$235,2,FALSE)="Achieved",VLOOKUP(B237,'Content Descriptions'!$C$3:$D$343,2,FALSE),"")</f>
        <v/>
      </c>
    </row>
    <row r="238" spans="1:3" ht="15.75" customHeight="1">
      <c r="A238" s="136" t="s">
        <v>37</v>
      </c>
      <c r="B238" s="138" t="s">
        <v>334</v>
      </c>
      <c r="C238" s="157" t="str">
        <f>IF(VLOOKUP(B238,'WELL | SDGs Alignment'!$C$13:$D$235,2,FALSE)="Achieved",VLOOKUP(B238,'Content Descriptions'!$C$3:$D$343,2,FALSE),"")</f>
        <v/>
      </c>
    </row>
    <row r="239" spans="1:3" ht="15.75" customHeight="1">
      <c r="A239" s="136" t="s">
        <v>37</v>
      </c>
      <c r="B239" s="138" t="s">
        <v>339</v>
      </c>
      <c r="C239" s="157" t="str">
        <f>IF(VLOOKUP(B239,'WELL | SDGs Alignment'!$C$13:$D$235,2,FALSE)="Achieved",VLOOKUP(B239,'Content Descriptions'!$C$3:$D$343,2,FALSE),"")</f>
        <v/>
      </c>
    </row>
    <row r="240" spans="1:3" ht="15.75" customHeight="1">
      <c r="A240" s="136" t="s">
        <v>37</v>
      </c>
      <c r="B240" s="138" t="s">
        <v>340</v>
      </c>
      <c r="C240" s="157" t="str">
        <f>IF(VLOOKUP(B240,'WELL | SDGs Alignment'!$C$13:$D$235,2,FALSE)="Achieved",VLOOKUP(B240,'Content Descriptions'!$C$3:$D$343,2,FALSE),"")</f>
        <v/>
      </c>
    </row>
    <row r="241" spans="1:3" ht="15.75" customHeight="1">
      <c r="A241" s="136" t="s">
        <v>37</v>
      </c>
      <c r="B241" s="138" t="s">
        <v>341</v>
      </c>
      <c r="C241" s="157" t="str">
        <f>IF(VLOOKUP(B241,'WELL | SDGs Alignment'!$C$13:$D$235,2,FALSE)="Achieved",VLOOKUP(B241,'Content Descriptions'!$C$3:$D$343,2,FALSE),"")</f>
        <v/>
      </c>
    </row>
    <row r="242" spans="1:3" ht="15.75" customHeight="1">
      <c r="A242" s="136" t="s">
        <v>37</v>
      </c>
      <c r="B242" s="138" t="s">
        <v>342</v>
      </c>
      <c r="C242" s="157" t="str">
        <f>IF(VLOOKUP(B242,'WELL | SDGs Alignment'!$C$13:$D$235,2,FALSE)="Achieved",VLOOKUP(B242,'Content Descriptions'!$C$3:$D$343,2,FALSE),"")</f>
        <v/>
      </c>
    </row>
    <row r="243" spans="1:3" ht="15.75" customHeight="1">
      <c r="A243" s="136" t="s">
        <v>37</v>
      </c>
      <c r="B243" s="138" t="s">
        <v>344</v>
      </c>
      <c r="C243" s="157" t="str">
        <f>IF(VLOOKUP(B243,'WELL | SDGs Alignment'!$C$13:$D$235,2,FALSE)="Achieved",VLOOKUP(B243,'Content Descriptions'!$C$3:$D$343,2,FALSE),"")</f>
        <v/>
      </c>
    </row>
    <row r="244" spans="1:3" ht="15.75" customHeight="1">
      <c r="A244" s="136" t="s">
        <v>37</v>
      </c>
      <c r="B244" s="138" t="s">
        <v>345</v>
      </c>
      <c r="C244" s="157" t="str">
        <f>IF(VLOOKUP(B244,'WELL | SDGs Alignment'!$C$13:$D$235,2,FALSE)="Achieved",VLOOKUP(B244,'Content Descriptions'!$C$3:$D$343,2,FALSE),"")</f>
        <v/>
      </c>
    </row>
    <row r="245" spans="1:3" ht="15.75" customHeight="1">
      <c r="A245" s="136" t="s">
        <v>37</v>
      </c>
      <c r="B245" s="138" t="s">
        <v>362</v>
      </c>
      <c r="C245" s="157" t="str">
        <f>IF(VLOOKUP(B245,'WELL | SDGs Alignment'!$C$13:$D$235,2,FALSE)="Achieved",VLOOKUP(B245,'Content Descriptions'!$C$3:$D$343,2,FALSE),"")</f>
        <v/>
      </c>
    </row>
    <row r="246" spans="1:3" ht="15.75" customHeight="1">
      <c r="A246" s="136" t="s">
        <v>37</v>
      </c>
      <c r="B246" s="138" t="s">
        <v>363</v>
      </c>
      <c r="C246" s="157" t="str">
        <f>IF(VLOOKUP(B246,'WELL | SDGs Alignment'!$C$13:$D$235,2,FALSE)="Achieved",VLOOKUP(B246,'Content Descriptions'!$C$3:$D$343,2,FALSE),"")</f>
        <v/>
      </c>
    </row>
    <row r="247" spans="1:3" ht="15.75" customHeight="1">
      <c r="A247" s="136" t="s">
        <v>38</v>
      </c>
      <c r="B247" s="138" t="s">
        <v>129</v>
      </c>
      <c r="C247" s="157" t="str">
        <f>IF(VLOOKUP(B247,'WELL | SDGs Alignment'!$C$13:$D$235,2,FALSE)="Achieved",VLOOKUP(B247,'Content Descriptions'!$C$3:$D$343,2,FALSE),"")</f>
        <v/>
      </c>
    </row>
    <row r="248" spans="1:3" ht="15.75" customHeight="1">
      <c r="A248" s="136" t="s">
        <v>38</v>
      </c>
      <c r="B248" s="138" t="s">
        <v>367</v>
      </c>
      <c r="C248" s="157" t="str">
        <f>IF(VLOOKUP(B248,'WELL | SDGs Alignment'!$C$13:$D$235,2,FALSE)="Achieved",VLOOKUP(B248,'Content Descriptions'!$C$3:$D$343,2,FALSE),"")</f>
        <v/>
      </c>
    </row>
    <row r="249" spans="1:3" ht="15.75" customHeight="1">
      <c r="A249" s="136" t="s">
        <v>38</v>
      </c>
      <c r="B249" s="138" t="s">
        <v>368</v>
      </c>
      <c r="C249" s="157" t="str">
        <f>IF(VLOOKUP(B249,'WELL | SDGs Alignment'!$C$13:$D$235,2,FALSE)="Achieved",VLOOKUP(B249,'Content Descriptions'!$C$3:$D$343,2,FALSE),"")</f>
        <v/>
      </c>
    </row>
    <row r="250" spans="1:3" ht="15.75" customHeight="1">
      <c r="A250" s="136" t="s">
        <v>38</v>
      </c>
      <c r="B250" s="138" t="s">
        <v>370</v>
      </c>
      <c r="C250" s="157" t="str">
        <f>IF(VLOOKUP(B250,'WELL | SDGs Alignment'!$C$13:$D$235,2,FALSE)="Achieved",VLOOKUP(B250,'Content Descriptions'!$C$3:$D$343,2,FALSE),"")</f>
        <v/>
      </c>
    </row>
    <row r="251" spans="1:3" ht="15.75" customHeight="1">
      <c r="A251" s="136" t="s">
        <v>38</v>
      </c>
      <c r="B251" s="138" t="s">
        <v>396</v>
      </c>
      <c r="C251" s="157" t="str">
        <f>IF(VLOOKUP(B251,'WELL | SDGs Alignment'!$C$13:$D$235,2,FALSE)="Achieved",VLOOKUP(B251,'Content Descriptions'!$C$3:$D$343,2,FALSE),"")</f>
        <v/>
      </c>
    </row>
    <row r="252" spans="1:3" ht="15.75" customHeight="1">
      <c r="A252" s="136" t="s">
        <v>38</v>
      </c>
      <c r="B252" s="138" t="s">
        <v>397</v>
      </c>
      <c r="C252" s="157" t="str">
        <f>IF(VLOOKUP(B252,'WELL | SDGs Alignment'!$C$13:$D$235,2,FALSE)="Achieved",VLOOKUP(B252,'Content Descriptions'!$C$3:$D$343,2,FALSE),"")</f>
        <v/>
      </c>
    </row>
    <row r="253" spans="1:3" ht="15.75" customHeight="1">
      <c r="A253" s="136" t="s">
        <v>38</v>
      </c>
      <c r="B253" s="138" t="s">
        <v>401</v>
      </c>
      <c r="C253" s="157" t="str">
        <f>IF(VLOOKUP(B253,'WELL | SDGs Alignment'!$C$13:$D$235,2,FALSE)="Achieved",VLOOKUP(B253,'Content Descriptions'!$C$3:$D$343,2,FALSE),"")</f>
        <v/>
      </c>
    </row>
    <row r="254" spans="1:3" ht="15.75" customHeight="1">
      <c r="A254" s="136" t="s">
        <v>38</v>
      </c>
      <c r="B254" s="138" t="s">
        <v>411</v>
      </c>
      <c r="C254" s="157" t="str">
        <f>IF(VLOOKUP(B254,'WELL | SDGs Alignment'!$C$13:$D$235,2,FALSE)="Achieved",VLOOKUP(B254,'Content Descriptions'!$C$3:$D$343,2,FALSE),"")</f>
        <v/>
      </c>
    </row>
    <row r="255" spans="1:3" ht="15.75" customHeight="1">
      <c r="A255" s="136" t="s">
        <v>38</v>
      </c>
      <c r="B255" s="138" t="s">
        <v>435</v>
      </c>
      <c r="C255" s="157" t="str">
        <f>IF(VLOOKUP(B255,'WELL | SDGs Alignment'!$C$13:$D$235,2,FALSE)="Achieved",VLOOKUP(B255,'Content Descriptions'!$C$3:$D$343,2,FALSE),"")</f>
        <v/>
      </c>
    </row>
    <row r="256" spans="1:3" ht="15.75" customHeight="1">
      <c r="A256" s="136" t="s">
        <v>38</v>
      </c>
      <c r="B256" s="138" t="s">
        <v>199</v>
      </c>
      <c r="C256" s="157" t="str">
        <f>IF(VLOOKUP(B256,'WELL | SDGs Alignment'!$C$13:$D$235,2,FALSE)="Achieved",VLOOKUP(B256,'Content Descriptions'!$C$3:$D$343,2,FALSE),"")</f>
        <v/>
      </c>
    </row>
    <row r="257" spans="1:3" ht="15.75" customHeight="1">
      <c r="A257" s="136" t="s">
        <v>38</v>
      </c>
      <c r="B257" s="138" t="s">
        <v>356</v>
      </c>
      <c r="C257" s="157" t="str">
        <f>IF(VLOOKUP(B257,'WELL | SDGs Alignment'!$C$13:$D$235,2,FALSE)="Achieved",VLOOKUP(B257,'Content Descriptions'!$C$3:$D$343,2,FALSE),"")</f>
        <v/>
      </c>
    </row>
    <row r="258" spans="1:3" ht="15.75" customHeight="1">
      <c r="A258" s="136" t="s">
        <v>38</v>
      </c>
      <c r="B258" s="138" t="s">
        <v>357</v>
      </c>
      <c r="C258" s="157" t="str">
        <f>IF(VLOOKUP(B258,'WELL | SDGs Alignment'!$C$13:$D$235,2,FALSE)="Achieved",VLOOKUP(B258,'Content Descriptions'!$C$3:$D$343,2,FALSE),"")</f>
        <v/>
      </c>
    </row>
    <row r="259" spans="1:3" ht="15.75" customHeight="1">
      <c r="A259" s="136" t="s">
        <v>38</v>
      </c>
      <c r="B259" s="138" t="s">
        <v>193</v>
      </c>
      <c r="C259" s="157" t="str">
        <f>IF(VLOOKUP(B259,'WELL | SDGs Alignment'!$C$13:$D$235,2,FALSE)="Achieved",VLOOKUP(B259,'Content Descriptions'!$C$3:$D$343,2,FALSE),"")</f>
        <v/>
      </c>
    </row>
    <row r="260" spans="1:3" ht="15.75" customHeight="1">
      <c r="A260" s="136" t="s">
        <v>38</v>
      </c>
      <c r="B260" s="138" t="s">
        <v>275</v>
      </c>
      <c r="C260" s="157" t="str">
        <f>IF(VLOOKUP(B260,'WELL | SDGs Alignment'!$C$13:$D$235,2,FALSE)="Achieved",VLOOKUP(B260,'Content Descriptions'!$C$3:$D$343,2,FALSE),"")</f>
        <v/>
      </c>
    </row>
    <row r="261" spans="1:3" ht="15.75" customHeight="1">
      <c r="A261" s="136" t="s">
        <v>38</v>
      </c>
      <c r="B261" s="138" t="s">
        <v>276</v>
      </c>
      <c r="C261" s="157" t="str">
        <f>IF(VLOOKUP(B261,'WELL | SDGs Alignment'!$C$13:$D$235,2,FALSE)="Achieved",VLOOKUP(B261,'Content Descriptions'!$C$3:$D$343,2,FALSE),"")</f>
        <v/>
      </c>
    </row>
    <row r="262" spans="1:3" ht="15.75" customHeight="1">
      <c r="A262" s="136" t="s">
        <v>38</v>
      </c>
      <c r="B262" s="138" t="s">
        <v>278</v>
      </c>
      <c r="C262" s="157" t="str">
        <f>IF(VLOOKUP(B262,'WELL | SDGs Alignment'!$C$13:$D$235,2,FALSE)="Achieved",VLOOKUP(B262,'Content Descriptions'!$C$3:$D$343,2,FALSE),"")</f>
        <v/>
      </c>
    </row>
    <row r="263" spans="1:3" ht="15.75" customHeight="1">
      <c r="A263" s="136" t="s">
        <v>38</v>
      </c>
      <c r="B263" s="138" t="s">
        <v>283</v>
      </c>
      <c r="C263" s="157" t="str">
        <f>IF(VLOOKUP(B263,'WELL | SDGs Alignment'!$C$13:$D$235,2,FALSE)="Achieved",VLOOKUP(B263,'Content Descriptions'!$C$3:$D$343,2,FALSE),"")</f>
        <v/>
      </c>
    </row>
    <row r="264" spans="1:3" ht="15.75" customHeight="1">
      <c r="A264" s="136" t="s">
        <v>38</v>
      </c>
      <c r="B264" s="138" t="s">
        <v>285</v>
      </c>
      <c r="C264" s="157" t="str">
        <f>IF(VLOOKUP(B264,'WELL | SDGs Alignment'!$C$13:$D$235,2,FALSE)="Achieved",VLOOKUP(B264,'Content Descriptions'!$C$3:$D$343,2,FALSE),"")</f>
        <v/>
      </c>
    </row>
    <row r="265" spans="1:3" ht="15.75" customHeight="1">
      <c r="A265" s="136" t="s">
        <v>38</v>
      </c>
      <c r="B265" s="138" t="s">
        <v>293</v>
      </c>
      <c r="C265" s="157" t="str">
        <f>IF(VLOOKUP(B265,'WELL | SDGs Alignment'!$C$13:$D$235,2,FALSE)="Achieved",VLOOKUP(B265,'Content Descriptions'!$C$3:$D$343,2,FALSE),"")</f>
        <v/>
      </c>
    </row>
    <row r="266" spans="1:3" ht="15.75" customHeight="1">
      <c r="A266" s="136" t="s">
        <v>38</v>
      </c>
      <c r="B266" s="138" t="s">
        <v>294</v>
      </c>
      <c r="C266" s="157" t="str">
        <f>IF(VLOOKUP(B266,'WELL | SDGs Alignment'!$C$13:$D$235,2,FALSE)="Achieved",VLOOKUP(B266,'Content Descriptions'!$C$3:$D$343,2,FALSE),"")</f>
        <v/>
      </c>
    </row>
    <row r="267" spans="1:3" ht="15.75" customHeight="1">
      <c r="A267" s="136" t="s">
        <v>38</v>
      </c>
      <c r="B267" s="138" t="s">
        <v>271</v>
      </c>
      <c r="C267" s="157" t="str">
        <f>IF(VLOOKUP(B267,'WELL | SDGs Alignment'!$C$13:$D$235,2,FALSE)="Achieved",VLOOKUP(B267,'Content Descriptions'!$C$3:$D$343,2,FALSE),"")</f>
        <v/>
      </c>
    </row>
    <row r="268" spans="1:3" ht="15.75" customHeight="1">
      <c r="A268" s="136" t="s">
        <v>38</v>
      </c>
      <c r="B268" s="138" t="s">
        <v>272</v>
      </c>
      <c r="C268" s="157" t="str">
        <f>IF(VLOOKUP(B268,'WELL | SDGs Alignment'!$C$13:$D$235,2,FALSE)="Achieved",VLOOKUP(B268,'Content Descriptions'!$C$3:$D$343,2,FALSE),"")</f>
        <v/>
      </c>
    </row>
    <row r="269" spans="1:3" ht="15.75" customHeight="1">
      <c r="A269" s="136" t="s">
        <v>38</v>
      </c>
      <c r="B269" s="138" t="s">
        <v>273</v>
      </c>
      <c r="C269" s="157" t="str">
        <f>IF(VLOOKUP(B269,'WELL | SDGs Alignment'!$C$13:$D$235,2,FALSE)="Achieved",VLOOKUP(B269,'Content Descriptions'!$C$3:$D$343,2,FALSE),"")</f>
        <v/>
      </c>
    </row>
    <row r="270" spans="1:3" ht="15.75" customHeight="1">
      <c r="A270" s="136" t="s">
        <v>38</v>
      </c>
      <c r="B270" s="138" t="s">
        <v>218</v>
      </c>
      <c r="C270" s="157" t="str">
        <f>IF(VLOOKUP(B270,'WELL | SDGs Alignment'!$C$13:$D$235,2,FALSE)="Achieved",VLOOKUP(B270,'Content Descriptions'!$C$3:$D$343,2,FALSE),"")</f>
        <v/>
      </c>
    </row>
    <row r="271" spans="1:3" ht="15.75" customHeight="1">
      <c r="A271" s="136" t="s">
        <v>38</v>
      </c>
      <c r="B271" s="138" t="s">
        <v>230</v>
      </c>
      <c r="C271" s="157" t="str">
        <f>IF(VLOOKUP(B271,'WELL | SDGs Alignment'!$C$13:$D$235,2,FALSE)="Achieved",VLOOKUP(B271,'Content Descriptions'!$C$3:$D$343,2,FALSE),"")</f>
        <v/>
      </c>
    </row>
    <row r="272" spans="1:3" ht="15.75" customHeight="1">
      <c r="A272" s="136" t="s">
        <v>38</v>
      </c>
      <c r="B272" s="138" t="s">
        <v>231</v>
      </c>
      <c r="C272" s="157" t="str">
        <f>IF(VLOOKUP(B272,'WELL | SDGs Alignment'!$C$13:$D$235,2,FALSE)="Achieved",VLOOKUP(B272,'Content Descriptions'!$C$3:$D$343,2,FALSE),"")</f>
        <v/>
      </c>
    </row>
    <row r="273" spans="1:3" ht="15.75" customHeight="1">
      <c r="A273" s="136" t="s">
        <v>38</v>
      </c>
      <c r="B273" s="138" t="s">
        <v>233</v>
      </c>
      <c r="C273" s="157" t="str">
        <f>IF(VLOOKUP(B273,'WELL | SDGs Alignment'!$C$13:$D$235,2,FALSE)="Achieved",VLOOKUP(B273,'Content Descriptions'!$C$3:$D$343,2,FALSE),"")</f>
        <v/>
      </c>
    </row>
    <row r="274" spans="1:3" ht="15.75" customHeight="1">
      <c r="A274" s="136" t="s">
        <v>38</v>
      </c>
      <c r="B274" s="138" t="s">
        <v>234</v>
      </c>
      <c r="C274" s="157" t="str">
        <f>IF(VLOOKUP(B274,'WELL | SDGs Alignment'!$C$13:$D$235,2,FALSE)="Achieved",VLOOKUP(B274,'Content Descriptions'!$C$3:$D$343,2,FALSE),"")</f>
        <v/>
      </c>
    </row>
    <row r="275" spans="1:3" ht="15.75" customHeight="1">
      <c r="A275" s="136" t="s">
        <v>38</v>
      </c>
      <c r="B275" s="138" t="s">
        <v>240</v>
      </c>
      <c r="C275" s="157" t="str">
        <f>IF(VLOOKUP(B275,'WELL | SDGs Alignment'!$C$13:$D$235,2,FALSE)="Achieved",VLOOKUP(B275,'Content Descriptions'!$C$3:$D$343,2,FALSE),"")</f>
        <v/>
      </c>
    </row>
    <row r="276" spans="1:3" ht="15.75" customHeight="1">
      <c r="A276" s="136" t="s">
        <v>38</v>
      </c>
      <c r="B276" s="138" t="s">
        <v>241</v>
      </c>
      <c r="C276" s="157" t="str">
        <f>IF(VLOOKUP(B276,'WELL | SDGs Alignment'!$C$13:$D$235,2,FALSE)="Achieved",VLOOKUP(B276,'Content Descriptions'!$C$3:$D$343,2,FALSE),"")</f>
        <v/>
      </c>
    </row>
    <row r="277" spans="1:3" ht="16">
      <c r="A277" s="136" t="s">
        <v>38</v>
      </c>
      <c r="B277" s="138" t="s">
        <v>309</v>
      </c>
      <c r="C277" s="157" t="str">
        <f>IF(VLOOKUP(B277,'WELL | SDGs Alignment'!$C$13:$D$235,2,FALSE)="Achieved",VLOOKUP(B277,'Content Descriptions'!$C$3:$D$343,2,FALSE),"")</f>
        <v/>
      </c>
    </row>
    <row r="278" spans="1:3" ht="16">
      <c r="A278" s="136" t="s">
        <v>38</v>
      </c>
      <c r="B278" s="138" t="s">
        <v>324</v>
      </c>
      <c r="C278" s="157" t="str">
        <f>IF(VLOOKUP(B278,'WELL | SDGs Alignment'!$C$13:$D$235,2,FALSE)="Achieved",VLOOKUP(B278,'Content Descriptions'!$C$3:$D$343,2,FALSE),"")</f>
        <v/>
      </c>
    </row>
    <row r="279" spans="1:3" ht="30">
      <c r="A279" s="136" t="s">
        <v>39</v>
      </c>
      <c r="B279" s="138" t="s">
        <v>178</v>
      </c>
      <c r="C279" s="157" t="str">
        <f>IF(VLOOKUP(B279,'WELL | SDGs Alignment'!$C$13:$D$235,2,FALSE)="Achieved",VLOOKUP(B279,'Content Descriptions'!$C$3:$D$343,2,FALSE),"")</f>
        <v/>
      </c>
    </row>
    <row r="280" spans="1:3" ht="30">
      <c r="A280" s="136" t="s">
        <v>39</v>
      </c>
      <c r="B280" s="138" t="s">
        <v>189</v>
      </c>
      <c r="C280" s="157" t="str">
        <f>IF(VLOOKUP(B280,'WELL | SDGs Alignment'!$C$13:$D$235,2,FALSE)="Achieved",VLOOKUP(B280,'Content Descriptions'!$C$3:$D$343,2,FALSE),"")</f>
        <v/>
      </c>
    </row>
    <row r="281" spans="1:3" ht="30">
      <c r="A281" s="136" t="s">
        <v>39</v>
      </c>
      <c r="B281" s="138" t="s">
        <v>147</v>
      </c>
      <c r="C281" s="157" t="str">
        <f>IF(VLOOKUP(B281,'WELL | SDGs Alignment'!$C$13:$D$235,2,FALSE)="Achieved",VLOOKUP(B281,'Content Descriptions'!$C$3:$D$343,2,FALSE),"")</f>
        <v/>
      </c>
    </row>
    <row r="282" spans="1:3" ht="30">
      <c r="A282" s="136" t="s">
        <v>39</v>
      </c>
      <c r="B282" s="138" t="s">
        <v>152</v>
      </c>
      <c r="C282" s="157" t="str">
        <f>IF(VLOOKUP(B282,'WELL | SDGs Alignment'!$C$13:$D$235,2,FALSE)="Achieved",VLOOKUP(B282,'Content Descriptions'!$C$3:$D$343,2,FALSE),"")</f>
        <v/>
      </c>
    </row>
    <row r="283" spans="1:3" ht="30">
      <c r="A283" s="136" t="s">
        <v>39</v>
      </c>
      <c r="B283" s="138" t="s">
        <v>298</v>
      </c>
      <c r="C283" s="157" t="str">
        <f>IF(VLOOKUP(B283,'WELL | SDGs Alignment'!$C$13:$D$235,2,FALSE)="Achieved",VLOOKUP(B283,'Content Descriptions'!$C$3:$D$343,2,FALSE),"")</f>
        <v/>
      </c>
    </row>
    <row r="284" spans="1:3" ht="30">
      <c r="A284" s="136" t="s">
        <v>39</v>
      </c>
      <c r="B284" s="138" t="s">
        <v>299</v>
      </c>
      <c r="C284" s="157" t="str">
        <f>IF(VLOOKUP(B284,'WELL | SDGs Alignment'!$C$13:$D$235,2,FALSE)="Achieved",VLOOKUP(B284,'Content Descriptions'!$C$3:$D$343,2,FALSE),"")</f>
        <v/>
      </c>
    </row>
    <row r="285" spans="1:3" ht="30">
      <c r="A285" s="136" t="s">
        <v>39</v>
      </c>
      <c r="B285" s="138" t="s">
        <v>300</v>
      </c>
      <c r="C285" s="157" t="str">
        <f>IF(VLOOKUP(B285,'WELL | SDGs Alignment'!$C$13:$D$235,2,FALSE)="Achieved",VLOOKUP(B285,'Content Descriptions'!$C$3:$D$343,2,FALSE),"")</f>
        <v/>
      </c>
    </row>
    <row r="286" spans="1:3" ht="30">
      <c r="A286" s="136" t="s">
        <v>39</v>
      </c>
      <c r="B286" s="138" t="s">
        <v>302</v>
      </c>
      <c r="C286" s="157" t="str">
        <f>IF(VLOOKUP(B286,'WELL | SDGs Alignment'!$C$13:$D$235,2,FALSE)="Achieved",VLOOKUP(B286,'Content Descriptions'!$C$3:$D$343,2,FALSE),"")</f>
        <v/>
      </c>
    </row>
    <row r="287" spans="1:3" ht="30">
      <c r="A287" s="136" t="s">
        <v>39</v>
      </c>
      <c r="B287" s="138" t="s">
        <v>303</v>
      </c>
      <c r="C287" s="157" t="str">
        <f>IF(VLOOKUP(B287,'WELL | SDGs Alignment'!$C$13:$D$235,2,FALSE)="Achieved",VLOOKUP(B287,'Content Descriptions'!$C$3:$D$343,2,FALSE),"")</f>
        <v/>
      </c>
    </row>
    <row r="288" spans="1:3" ht="30">
      <c r="A288" s="136" t="s">
        <v>39</v>
      </c>
      <c r="B288" s="138" t="s">
        <v>304</v>
      </c>
      <c r="C288" s="157" t="str">
        <f>IF(VLOOKUP(B288,'WELL | SDGs Alignment'!$C$13:$D$235,2,FALSE)="Achieved",VLOOKUP(B288,'Content Descriptions'!$C$3:$D$343,2,FALSE),"")</f>
        <v/>
      </c>
    </row>
    <row r="289" spans="1:3" ht="30">
      <c r="A289" s="136" t="s">
        <v>39</v>
      </c>
      <c r="B289" s="138" t="s">
        <v>306</v>
      </c>
      <c r="C289" s="157" t="str">
        <f>IF(VLOOKUP(B289,'WELL | SDGs Alignment'!$C$13:$D$235,2,FALSE)="Achieved",VLOOKUP(B289,'Content Descriptions'!$C$3:$D$343,2,FALSE),"")</f>
        <v/>
      </c>
    </row>
    <row r="290" spans="1:3" ht="30">
      <c r="A290" s="136" t="s">
        <v>39</v>
      </c>
      <c r="B290" s="138" t="s">
        <v>307</v>
      </c>
      <c r="C290" s="157" t="str">
        <f>IF(VLOOKUP(B290,'WELL | SDGs Alignment'!$C$13:$D$235,2,FALSE)="Achieved",VLOOKUP(B290,'Content Descriptions'!$C$3:$D$343,2,FALSE),"")</f>
        <v/>
      </c>
    </row>
    <row r="291" spans="1:3" ht="30">
      <c r="A291" s="136" t="s">
        <v>39</v>
      </c>
      <c r="B291" s="138" t="s">
        <v>311</v>
      </c>
      <c r="C291" s="157" t="str">
        <f>IF(VLOOKUP(B291,'WELL | SDGs Alignment'!$C$13:$D$235,2,FALSE)="Achieved",VLOOKUP(B291,'Content Descriptions'!$C$3:$D$343,2,FALSE),"")</f>
        <v/>
      </c>
    </row>
    <row r="292" spans="1:3" ht="30">
      <c r="A292" s="136" t="s">
        <v>39</v>
      </c>
      <c r="B292" s="138" t="s">
        <v>312</v>
      </c>
      <c r="C292" s="157" t="str">
        <f>IF(VLOOKUP(B292,'WELL | SDGs Alignment'!$C$13:$D$235,2,FALSE)="Achieved",VLOOKUP(B292,'Content Descriptions'!$C$3:$D$343,2,FALSE),"")</f>
        <v/>
      </c>
    </row>
    <row r="293" spans="1:3" ht="30">
      <c r="A293" s="136" t="s">
        <v>39</v>
      </c>
      <c r="B293" s="138" t="s">
        <v>317</v>
      </c>
      <c r="C293" s="157" t="str">
        <f>IF(VLOOKUP(B293,'WELL | SDGs Alignment'!$C$13:$D$235,2,FALSE)="Achieved",VLOOKUP(B293,'Content Descriptions'!$C$3:$D$343,2,FALSE),"")</f>
        <v/>
      </c>
    </row>
    <row r="294" spans="1:3" ht="30">
      <c r="A294" s="136" t="s">
        <v>39</v>
      </c>
      <c r="B294" s="138" t="s">
        <v>318</v>
      </c>
      <c r="C294" s="157" t="str">
        <f>IF(VLOOKUP(B294,'WELL | SDGs Alignment'!$C$13:$D$235,2,FALSE)="Achieved",VLOOKUP(B294,'Content Descriptions'!$C$3:$D$343,2,FALSE),"")</f>
        <v/>
      </c>
    </row>
    <row r="295" spans="1:3" ht="30">
      <c r="A295" s="136" t="s">
        <v>39</v>
      </c>
      <c r="B295" s="138" t="s">
        <v>319</v>
      </c>
      <c r="C295" s="157" t="str">
        <f>IF(VLOOKUP(B295,'WELL | SDGs Alignment'!$C$13:$D$235,2,FALSE)="Achieved",VLOOKUP(B295,'Content Descriptions'!$C$3:$D$343,2,FALSE),"")</f>
        <v/>
      </c>
    </row>
    <row r="296" spans="1:3" ht="30">
      <c r="A296" s="136" t="s">
        <v>39</v>
      </c>
      <c r="B296" s="138" t="s">
        <v>321</v>
      </c>
      <c r="C296" s="157" t="str">
        <f>IF(VLOOKUP(B296,'WELL | SDGs Alignment'!$C$13:$D$235,2,FALSE)="Achieved",VLOOKUP(B296,'Content Descriptions'!$C$3:$D$343,2,FALSE),"")</f>
        <v/>
      </c>
    </row>
    <row r="297" spans="1:3" ht="30">
      <c r="A297" s="136" t="s">
        <v>39</v>
      </c>
      <c r="B297" s="138" t="s">
        <v>322</v>
      </c>
      <c r="C297" s="157" t="str">
        <f>IF(VLOOKUP(B297,'WELL | SDGs Alignment'!$C$13:$D$235,2,FALSE)="Achieved",VLOOKUP(B297,'Content Descriptions'!$C$3:$D$343,2,FALSE),"")</f>
        <v/>
      </c>
    </row>
    <row r="298" spans="1:3" ht="30">
      <c r="A298" s="136" t="s">
        <v>39</v>
      </c>
      <c r="B298" s="138" t="s">
        <v>324</v>
      </c>
      <c r="C298" s="157" t="str">
        <f>IF(VLOOKUP(B298,'WELL | SDGs Alignment'!$C$13:$D$235,2,FALSE)="Achieved",VLOOKUP(B298,'Content Descriptions'!$C$3:$D$343,2,FALSE),"")</f>
        <v/>
      </c>
    </row>
    <row r="299" spans="1:3" ht="15.75" customHeight="1">
      <c r="A299" s="136" t="s">
        <v>40</v>
      </c>
      <c r="B299" s="138" t="s">
        <v>370</v>
      </c>
      <c r="C299" s="157" t="str">
        <f>IF(VLOOKUP(B299,'WELL | SDGs Alignment'!$C$13:$D$235,2,FALSE)="Achieved",VLOOKUP(B299,'Content Descriptions'!$C$3:$D$343,2,FALSE),"")</f>
        <v/>
      </c>
    </row>
    <row r="300" spans="1:3" ht="15.75" customHeight="1">
      <c r="A300" s="136" t="s">
        <v>40</v>
      </c>
      <c r="B300" s="138" t="s">
        <v>406</v>
      </c>
      <c r="C300" s="157" t="str">
        <f>IF(VLOOKUP(B300,'WELL | SDGs Alignment'!$C$13:$D$235,2,FALSE)="Achieved",VLOOKUP(B300,'Content Descriptions'!$C$3:$D$343,2,FALSE),"")</f>
        <v/>
      </c>
    </row>
    <row r="301" spans="1:3" ht="15.75" customHeight="1">
      <c r="A301" s="136" t="s">
        <v>40</v>
      </c>
      <c r="B301" s="138" t="s">
        <v>407</v>
      </c>
      <c r="C301" s="157" t="str">
        <f>IF(VLOOKUP(B301,'WELL | SDGs Alignment'!$C$13:$D$235,2,FALSE)="Achieved",VLOOKUP(B301,'Content Descriptions'!$C$3:$D$343,2,FALSE),"")</f>
        <v/>
      </c>
    </row>
    <row r="302" spans="1:3" ht="15.75" customHeight="1">
      <c r="A302" s="136" t="s">
        <v>40</v>
      </c>
      <c r="B302" s="138" t="s">
        <v>408</v>
      </c>
      <c r="C302" s="157" t="str">
        <f>IF(VLOOKUP(B302,'WELL | SDGs Alignment'!$C$13:$D$235,2,FALSE)="Achieved",VLOOKUP(B302,'Content Descriptions'!$C$3:$D$343,2,FALSE),"")</f>
        <v/>
      </c>
    </row>
    <row r="303" spans="1:3" ht="15.75" customHeight="1">
      <c r="A303" s="136" t="s">
        <v>40</v>
      </c>
      <c r="B303" s="138" t="s">
        <v>409</v>
      </c>
      <c r="C303" s="157" t="str">
        <f>IF(VLOOKUP(B303,'WELL | SDGs Alignment'!$C$13:$D$235,2,FALSE)="Achieved",VLOOKUP(B303,'Content Descriptions'!$C$3:$D$343,2,FALSE),"")</f>
        <v/>
      </c>
    </row>
    <row r="304" spans="1:3" ht="15.75" customHeight="1">
      <c r="A304" s="136" t="s">
        <v>40</v>
      </c>
      <c r="B304" s="138" t="s">
        <v>435</v>
      </c>
      <c r="C304" s="157" t="str">
        <f>IF(VLOOKUP(B304,'WELL | SDGs Alignment'!$C$13:$D$235,2,FALSE)="Achieved",VLOOKUP(B304,'Content Descriptions'!$C$3:$D$343,2,FALSE),"")</f>
        <v/>
      </c>
    </row>
    <row r="305" spans="1:3" ht="15.75" customHeight="1">
      <c r="A305" s="136" t="s">
        <v>40</v>
      </c>
      <c r="B305" s="138" t="s">
        <v>191</v>
      </c>
      <c r="C305" s="157" t="str">
        <f>IF(VLOOKUP(B305,'WELL | SDGs Alignment'!$C$13:$D$235,2,FALSE)="Achieved",VLOOKUP(B305,'Content Descriptions'!$C$3:$D$343,2,FALSE),"")</f>
        <v/>
      </c>
    </row>
    <row r="306" spans="1:3" ht="15.75" customHeight="1">
      <c r="A306" s="136" t="s">
        <v>42</v>
      </c>
      <c r="B306" s="138" t="s">
        <v>309</v>
      </c>
      <c r="C306" s="157" t="str">
        <f>IF(VLOOKUP(B306,'WELL | SDGs Alignment'!$C$13:$D$235,2,FALSE)="Achieved",VLOOKUP(B306,'Content Descriptions'!$C$3:$D$343,2,FALSE),"")</f>
        <v/>
      </c>
    </row>
    <row r="307" spans="1:3" ht="15.75" customHeight="1">
      <c r="A307" s="136" t="s">
        <v>592</v>
      </c>
      <c r="B307" s="138" t="s">
        <v>367</v>
      </c>
      <c r="C307" s="157" t="str">
        <f>IF(VLOOKUP(B307,'WELL | SDGs Alignment'!$C$13:$D$235,2,FALSE)="Achieved",VLOOKUP(B307,'Content Descriptions'!$C$3:$D$343,2,FALSE),"")</f>
        <v/>
      </c>
    </row>
    <row r="308" spans="1:3" ht="15.75" customHeight="1">
      <c r="A308" s="136" t="s">
        <v>592</v>
      </c>
      <c r="B308" s="138" t="s">
        <v>368</v>
      </c>
      <c r="C308" s="157" t="str">
        <f>IF(VLOOKUP(B308,'WELL | SDGs Alignment'!$C$13:$D$235,2,FALSE)="Achieved",VLOOKUP(B308,'Content Descriptions'!$C$3:$D$343,2,FALSE),"")</f>
        <v/>
      </c>
    </row>
    <row r="309" spans="1:3" ht="15.75" customHeight="1">
      <c r="A309" s="136" t="s">
        <v>592</v>
      </c>
      <c r="B309" s="138" t="s">
        <v>375</v>
      </c>
      <c r="C309" s="157" t="str">
        <f>IF(VLOOKUP(B309,'WELL | SDGs Alignment'!$C$13:$D$235,2,FALSE)="Achieved",VLOOKUP(B309,'Content Descriptions'!$C$3:$D$343,2,FALSE),"")</f>
        <v/>
      </c>
    </row>
    <row r="310" spans="1:3" ht="15.75" customHeight="1">
      <c r="A310" s="136" t="s">
        <v>592</v>
      </c>
      <c r="B310" s="138" t="s">
        <v>376</v>
      </c>
      <c r="C310" s="157" t="str">
        <f>IF(VLOOKUP(B310,'WELL | SDGs Alignment'!$C$13:$D$235,2,FALSE)="Achieved",VLOOKUP(B310,'Content Descriptions'!$C$3:$D$343,2,FALSE),"")</f>
        <v/>
      </c>
    </row>
    <row r="311" spans="1:3" ht="15.75" customHeight="1">
      <c r="A311" s="136" t="s">
        <v>592</v>
      </c>
      <c r="B311" s="138" t="s">
        <v>377</v>
      </c>
      <c r="C311" s="157" t="str">
        <f>IF(VLOOKUP(B311,'WELL | SDGs Alignment'!$C$13:$D$235,2,FALSE)="Achieved",VLOOKUP(B311,'Content Descriptions'!$C$3:$D$343,2,FALSE),"")</f>
        <v/>
      </c>
    </row>
    <row r="312" spans="1:3" ht="30">
      <c r="A312" s="136" t="s">
        <v>592</v>
      </c>
      <c r="B312" s="138" t="s">
        <v>378</v>
      </c>
      <c r="C312" s="157" t="str">
        <f>IF(VLOOKUP(B312,'WELL | SDGs Alignment'!$C$13:$D$235,2,FALSE)="Achieved",VLOOKUP(B312,'Content Descriptions'!$C$3:$D$343,2,FALSE),"")</f>
        <v/>
      </c>
    </row>
    <row r="313" spans="1:3" ht="15.75" customHeight="1">
      <c r="A313" s="136" t="s">
        <v>592</v>
      </c>
      <c r="B313" s="138" t="s">
        <v>399</v>
      </c>
      <c r="C313" s="157" t="str">
        <f>IF(VLOOKUP(B313,'WELL | SDGs Alignment'!$C$13:$D$235,2,FALSE)="Achieved",VLOOKUP(B313,'Content Descriptions'!$C$3:$D$343,2,FALSE),"")</f>
        <v/>
      </c>
    </row>
    <row r="314" spans="1:3" ht="15.75" customHeight="1">
      <c r="A314" s="136" t="s">
        <v>592</v>
      </c>
      <c r="B314" s="138" t="s">
        <v>401</v>
      </c>
      <c r="C314" s="157" t="str">
        <f>IF(VLOOKUP(B314,'WELL | SDGs Alignment'!$C$13:$D$235,2,FALSE)="Achieved",VLOOKUP(B314,'Content Descriptions'!$C$3:$D$343,2,FALSE),"")</f>
        <v/>
      </c>
    </row>
    <row r="315" spans="1:3" ht="15.75" customHeight="1">
      <c r="A315" s="136" t="s">
        <v>592</v>
      </c>
      <c r="B315" s="138" t="s">
        <v>413</v>
      </c>
      <c r="C315" s="157" t="str">
        <f>IF(VLOOKUP(B315,'WELL | SDGs Alignment'!$C$13:$D$235,2,FALSE)="Achieved",VLOOKUP(B315,'Content Descriptions'!$C$3:$D$343,2,FALSE),"")</f>
        <v/>
      </c>
    </row>
    <row r="316" spans="1:3" ht="15.75" customHeight="1">
      <c r="A316" s="136" t="s">
        <v>592</v>
      </c>
      <c r="B316" s="138" t="s">
        <v>414</v>
      </c>
      <c r="C316" s="157" t="str">
        <f>IF(VLOOKUP(B316,'WELL | SDGs Alignment'!$C$13:$D$235,2,FALSE)="Achieved",VLOOKUP(B316,'Content Descriptions'!$C$3:$D$343,2,FALSE),"")</f>
        <v/>
      </c>
    </row>
    <row r="317" spans="1:3" ht="15.75" customHeight="1">
      <c r="A317" s="136" t="s">
        <v>592</v>
      </c>
      <c r="B317" s="138" t="s">
        <v>416</v>
      </c>
      <c r="C317" s="157" t="str">
        <f>IF(VLOOKUP(B317,'WELL | SDGs Alignment'!$C$13:$D$235,2,FALSE)="Achieved",VLOOKUP(B317,'Content Descriptions'!$C$3:$D$343,2,FALSE),"")</f>
        <v/>
      </c>
    </row>
    <row r="318" spans="1:3" ht="15.75" customHeight="1">
      <c r="A318" s="136" t="s">
        <v>44</v>
      </c>
      <c r="B318" s="138" t="s">
        <v>123</v>
      </c>
      <c r="C318" s="157" t="str">
        <f>IF(VLOOKUP(B318,'WELL | SDGs Alignment'!$C$13:$D$235,2,FALSE)="Achieved",VLOOKUP(B318,'Content Descriptions'!$C$3:$D$343,2,FALSE),"")</f>
        <v/>
      </c>
    </row>
    <row r="319" spans="1:3" ht="15.75" customHeight="1">
      <c r="A319" s="136" t="s">
        <v>44</v>
      </c>
      <c r="B319" s="138" t="s">
        <v>124</v>
      </c>
      <c r="C319" s="157" t="str">
        <f>IF(VLOOKUP(B319,'WELL | SDGs Alignment'!$C$13:$D$235,2,FALSE)="Achieved",VLOOKUP(B319,'Content Descriptions'!$C$3:$D$343,2,FALSE),"")</f>
        <v/>
      </c>
    </row>
    <row r="320" spans="1:3" ht="15.75" customHeight="1">
      <c r="A320" s="136" t="s">
        <v>44</v>
      </c>
      <c r="B320" s="138" t="s">
        <v>372</v>
      </c>
      <c r="C320" s="157" t="str">
        <f>IF(VLOOKUP(B320,'WELL | SDGs Alignment'!$C$13:$D$235,2,FALSE)="Achieved",VLOOKUP(B320,'Content Descriptions'!$C$3:$D$343,2,FALSE),"")</f>
        <v/>
      </c>
    </row>
    <row r="321" spans="1:3" ht="15.75" customHeight="1">
      <c r="A321" s="136" t="s">
        <v>44</v>
      </c>
      <c r="B321" s="138" t="s">
        <v>373</v>
      </c>
      <c r="C321" s="157" t="str">
        <f>IF(VLOOKUP(B321,'WELL | SDGs Alignment'!$C$13:$D$235,2,FALSE)="Achieved",VLOOKUP(B321,'Content Descriptions'!$C$3:$D$343,2,FALSE),"")</f>
        <v/>
      </c>
    </row>
    <row r="322" spans="1:3" ht="15.75" customHeight="1">
      <c r="A322" s="136" t="s">
        <v>44</v>
      </c>
      <c r="B322" s="138" t="s">
        <v>375</v>
      </c>
      <c r="C322" s="157" t="str">
        <f>IF(VLOOKUP(B322,'WELL | SDGs Alignment'!$C$13:$D$235,2,FALSE)="Achieved",VLOOKUP(B322,'Content Descriptions'!$C$3:$D$343,2,FALSE),"")</f>
        <v/>
      </c>
    </row>
    <row r="323" spans="1:3" ht="15.75" customHeight="1">
      <c r="A323" s="136" t="s">
        <v>44</v>
      </c>
      <c r="B323" s="138" t="s">
        <v>376</v>
      </c>
      <c r="C323" s="157" t="str">
        <f>IF(VLOOKUP(B323,'WELL | SDGs Alignment'!$C$13:$D$235,2,FALSE)="Achieved",VLOOKUP(B323,'Content Descriptions'!$C$3:$D$343,2,FALSE),"")</f>
        <v/>
      </c>
    </row>
    <row r="324" spans="1:3" ht="15.75" customHeight="1">
      <c r="A324" s="136" t="s">
        <v>44</v>
      </c>
      <c r="B324" s="138" t="s">
        <v>377</v>
      </c>
      <c r="C324" s="157" t="str">
        <f>IF(VLOOKUP(B324,'WELL | SDGs Alignment'!$C$13:$D$235,2,FALSE)="Achieved",VLOOKUP(B324,'Content Descriptions'!$C$3:$D$343,2,FALSE),"")</f>
        <v/>
      </c>
    </row>
    <row r="325" spans="1:3" ht="30">
      <c r="A325" s="136" t="s">
        <v>44</v>
      </c>
      <c r="B325" s="138" t="s">
        <v>378</v>
      </c>
      <c r="C325" s="157" t="str">
        <f>IF(VLOOKUP(B325,'WELL | SDGs Alignment'!$C$13:$D$235,2,FALSE)="Achieved",VLOOKUP(B325,'Content Descriptions'!$C$3:$D$343,2,FALSE),"")</f>
        <v/>
      </c>
    </row>
    <row r="326" spans="1:3" ht="15.75" customHeight="1">
      <c r="B326" s="7"/>
    </row>
    <row r="327" spans="1:3" ht="15.75" customHeight="1">
      <c r="B327" s="7"/>
    </row>
    <row r="328" spans="1:3" ht="15.75" customHeight="1">
      <c r="B328" s="7"/>
    </row>
    <row r="329" spans="1:3" ht="15.75" customHeight="1">
      <c r="B329" s="7"/>
    </row>
    <row r="330" spans="1:3" ht="15.75" customHeight="1">
      <c r="B330" s="7"/>
    </row>
    <row r="331" spans="1:3" ht="15.75" customHeight="1">
      <c r="B331" s="7"/>
    </row>
    <row r="332" spans="1:3" ht="15.75" customHeight="1">
      <c r="B332" s="7"/>
    </row>
    <row r="333" spans="1:3" ht="15.75" customHeight="1">
      <c r="B333" s="7"/>
    </row>
    <row r="334" spans="1:3" ht="15.75" customHeight="1">
      <c r="B334" s="7"/>
    </row>
    <row r="335" spans="1:3" ht="15.75" customHeight="1">
      <c r="B335" s="7"/>
    </row>
    <row r="336" spans="1:3" ht="15.75" customHeight="1">
      <c r="B336" s="7"/>
    </row>
    <row r="337" spans="2:2" ht="15.75" customHeight="1">
      <c r="B337" s="7"/>
    </row>
    <row r="338" spans="2:2" ht="15.75" customHeight="1">
      <c r="B338" s="7"/>
    </row>
    <row r="339" spans="2:2" ht="15.75" customHeight="1">
      <c r="B339" s="7"/>
    </row>
    <row r="340" spans="2:2" ht="15.75" customHeight="1">
      <c r="B340" s="7"/>
    </row>
    <row r="341" spans="2:2" ht="15.75" customHeight="1">
      <c r="B341" s="7"/>
    </row>
    <row r="342" spans="2:2" ht="15.75" customHeight="1">
      <c r="B342" s="7"/>
    </row>
    <row r="343" spans="2:2" ht="15.75" customHeight="1">
      <c r="B343" s="7"/>
    </row>
    <row r="344" spans="2:2" ht="15.75" customHeight="1">
      <c r="B344" s="7"/>
    </row>
    <row r="345" spans="2:2" ht="15.75" customHeight="1">
      <c r="B345" s="7"/>
    </row>
    <row r="346" spans="2:2" ht="15.75" customHeight="1">
      <c r="B346" s="7"/>
    </row>
    <row r="347" spans="2:2" ht="15.75" customHeight="1">
      <c r="B347" s="7"/>
    </row>
    <row r="348" spans="2:2" ht="15.75" customHeight="1">
      <c r="B348" s="7"/>
    </row>
    <row r="349" spans="2:2" ht="15.75" customHeight="1">
      <c r="B349" s="7"/>
    </row>
    <row r="350" spans="2:2" ht="15.75" customHeight="1">
      <c r="B350" s="7"/>
    </row>
    <row r="351" spans="2:2" ht="15.75" customHeight="1">
      <c r="B351" s="7"/>
    </row>
    <row r="352" spans="2:2" ht="15.75" customHeight="1">
      <c r="B352" s="7"/>
    </row>
    <row r="353" spans="2:2" ht="15.75" customHeight="1">
      <c r="B353" s="7"/>
    </row>
    <row r="354" spans="2:2" ht="15.75" customHeight="1">
      <c r="B354" s="7"/>
    </row>
    <row r="355" spans="2:2" ht="15.75" customHeight="1">
      <c r="B355" s="7"/>
    </row>
    <row r="356" spans="2:2" ht="15.75" customHeight="1">
      <c r="B356" s="7"/>
    </row>
    <row r="357" spans="2:2" ht="15.75" customHeight="1">
      <c r="B357" s="7"/>
    </row>
    <row r="358" spans="2:2" ht="15.75" customHeight="1">
      <c r="B358" s="7"/>
    </row>
    <row r="359" spans="2:2" ht="15.75" customHeight="1">
      <c r="B359" s="7"/>
    </row>
    <row r="360" spans="2:2" ht="15.75" customHeight="1">
      <c r="B360" s="7"/>
    </row>
    <row r="361" spans="2:2" ht="15.75" customHeight="1">
      <c r="B361" s="7"/>
    </row>
    <row r="362" spans="2:2" ht="15.75" customHeight="1">
      <c r="B362" s="7"/>
    </row>
    <row r="363" spans="2:2" ht="15.75" customHeight="1">
      <c r="B363" s="7"/>
    </row>
    <row r="364" spans="2:2" ht="15.75" customHeight="1">
      <c r="B364" s="7"/>
    </row>
    <row r="365" spans="2:2" ht="15.75" customHeight="1">
      <c r="B365" s="7"/>
    </row>
    <row r="366" spans="2:2" ht="15.75" customHeight="1">
      <c r="B366" s="7"/>
    </row>
    <row r="367" spans="2:2" ht="15.75" customHeight="1">
      <c r="B367" s="7"/>
    </row>
    <row r="368" spans="2:2" ht="15.75" customHeight="1">
      <c r="B368" s="7"/>
    </row>
    <row r="369" spans="2:2" ht="15.75" customHeight="1">
      <c r="B369" s="7"/>
    </row>
    <row r="370" spans="2:2" ht="15.75" customHeight="1">
      <c r="B370" s="7"/>
    </row>
    <row r="371" spans="2:2" ht="15.75" customHeight="1">
      <c r="B371" s="7"/>
    </row>
    <row r="372" spans="2:2" ht="15.75" customHeight="1">
      <c r="B372" s="7"/>
    </row>
    <row r="373" spans="2:2" ht="15.75" customHeight="1">
      <c r="B373" s="7"/>
    </row>
    <row r="374" spans="2:2" ht="15.75" customHeight="1">
      <c r="B374" s="7"/>
    </row>
    <row r="375" spans="2:2" ht="15.75" customHeight="1">
      <c r="B375" s="7"/>
    </row>
    <row r="376" spans="2:2" ht="15.75" customHeight="1">
      <c r="B376" s="7"/>
    </row>
    <row r="377" spans="2:2" ht="15.75" customHeight="1">
      <c r="B377" s="7"/>
    </row>
    <row r="378" spans="2:2" ht="15.75" customHeight="1">
      <c r="B378" s="7"/>
    </row>
    <row r="379" spans="2:2" ht="15.75" customHeight="1">
      <c r="B379" s="7"/>
    </row>
    <row r="380" spans="2:2" ht="15.75" customHeight="1">
      <c r="B380" s="7"/>
    </row>
    <row r="381" spans="2:2" ht="15.75" customHeight="1">
      <c r="B381" s="7"/>
    </row>
    <row r="382" spans="2:2" ht="15.75" customHeight="1">
      <c r="B382" s="7"/>
    </row>
    <row r="383" spans="2:2" ht="15.75" customHeight="1">
      <c r="B383" s="7"/>
    </row>
    <row r="384" spans="2:2" ht="15.75" customHeight="1">
      <c r="B384" s="7"/>
    </row>
    <row r="385" spans="2:2" ht="15.75" customHeight="1">
      <c r="B385" s="7"/>
    </row>
    <row r="386" spans="2:2" ht="15.75" customHeight="1">
      <c r="B386" s="7"/>
    </row>
    <row r="387" spans="2:2" ht="15.75" customHeight="1">
      <c r="B387" s="7"/>
    </row>
    <row r="388" spans="2:2" ht="15.75" customHeight="1">
      <c r="B388" s="7"/>
    </row>
    <row r="389" spans="2:2" ht="15.75" customHeight="1">
      <c r="B389" s="7"/>
    </row>
    <row r="390" spans="2:2" ht="15.75" customHeight="1">
      <c r="B390" s="7"/>
    </row>
    <row r="391" spans="2:2" ht="15.75" customHeight="1">
      <c r="B391" s="7"/>
    </row>
    <row r="392" spans="2:2" ht="15.75" customHeight="1">
      <c r="B392" s="7"/>
    </row>
    <row r="393" spans="2:2" ht="15.75" customHeight="1">
      <c r="B393" s="7"/>
    </row>
    <row r="394" spans="2:2" ht="15.75" customHeight="1">
      <c r="B394" s="7"/>
    </row>
    <row r="395" spans="2:2" ht="15.75" customHeight="1">
      <c r="B395" s="7"/>
    </row>
    <row r="396" spans="2:2" ht="15.75" customHeight="1">
      <c r="B396" s="7"/>
    </row>
    <row r="397" spans="2:2" ht="15.75" customHeight="1">
      <c r="B397" s="7"/>
    </row>
    <row r="398" spans="2:2" ht="15.75" customHeight="1">
      <c r="B398" s="7"/>
    </row>
    <row r="399" spans="2:2" ht="15.75" customHeight="1">
      <c r="B399" s="7"/>
    </row>
    <row r="400" spans="2:2" ht="15.75" customHeight="1">
      <c r="B400" s="7"/>
    </row>
    <row r="401" spans="2:2" ht="15.75" customHeight="1">
      <c r="B401" s="7"/>
    </row>
    <row r="402" spans="2:2" ht="15.75" customHeight="1">
      <c r="B402" s="7"/>
    </row>
    <row r="403" spans="2:2" ht="15.75" customHeight="1">
      <c r="B403" s="7"/>
    </row>
    <row r="404" spans="2:2" ht="15.75" customHeight="1">
      <c r="B404" s="7"/>
    </row>
    <row r="405" spans="2:2" ht="15.75" customHeight="1">
      <c r="B405" s="7"/>
    </row>
    <row r="406" spans="2:2" ht="15.75" customHeight="1">
      <c r="B406" s="7"/>
    </row>
    <row r="407" spans="2:2" ht="15.75" customHeight="1">
      <c r="B407" s="7"/>
    </row>
    <row r="408" spans="2:2" ht="15.75" customHeight="1">
      <c r="B408" s="7"/>
    </row>
    <row r="409" spans="2:2" ht="15.75" customHeight="1">
      <c r="B409" s="7"/>
    </row>
    <row r="410" spans="2:2" ht="15.75" customHeight="1">
      <c r="B410" s="7"/>
    </row>
    <row r="411" spans="2:2" ht="15.75" customHeight="1">
      <c r="B411" s="7"/>
    </row>
    <row r="412" spans="2:2" ht="15.75" customHeight="1">
      <c r="B412" s="7"/>
    </row>
    <row r="413" spans="2:2" ht="15.75" customHeight="1">
      <c r="B413" s="7"/>
    </row>
    <row r="414" spans="2:2" ht="15.75" customHeight="1">
      <c r="B414" s="7"/>
    </row>
    <row r="415" spans="2:2" ht="15.75" customHeight="1">
      <c r="B415" s="7"/>
    </row>
    <row r="416" spans="2:2" ht="15.75" customHeight="1">
      <c r="B416" s="7"/>
    </row>
    <row r="417" spans="2:2" ht="15.75" customHeight="1">
      <c r="B417" s="7"/>
    </row>
    <row r="418" spans="2:2" ht="15.75" customHeight="1">
      <c r="B418" s="7"/>
    </row>
    <row r="419" spans="2:2" ht="15.75" customHeight="1">
      <c r="B419" s="7"/>
    </row>
    <row r="420" spans="2:2" ht="15.75" customHeight="1">
      <c r="B420" s="7"/>
    </row>
    <row r="421" spans="2:2" ht="15.75" customHeight="1">
      <c r="B421" s="7"/>
    </row>
    <row r="422" spans="2:2" ht="15.75" customHeight="1">
      <c r="B422" s="7"/>
    </row>
    <row r="423" spans="2:2" ht="15.75" customHeight="1">
      <c r="B423" s="7"/>
    </row>
    <row r="424" spans="2:2" ht="15.75" customHeight="1">
      <c r="B424" s="7"/>
    </row>
    <row r="425" spans="2:2" ht="15.75" customHeight="1">
      <c r="B425" s="7"/>
    </row>
    <row r="426" spans="2:2" ht="15.75" customHeight="1">
      <c r="B426" s="7"/>
    </row>
    <row r="427" spans="2:2" ht="15.75" customHeight="1">
      <c r="B427" s="7"/>
    </row>
    <row r="428" spans="2:2" ht="15.75" customHeight="1">
      <c r="B428" s="7"/>
    </row>
    <row r="429" spans="2:2" ht="15.75" customHeight="1">
      <c r="B429" s="7"/>
    </row>
    <row r="430" spans="2:2" ht="15.75" customHeight="1">
      <c r="B430" s="7"/>
    </row>
    <row r="431" spans="2:2" ht="15.75" customHeight="1">
      <c r="B431" s="7"/>
    </row>
    <row r="432" spans="2:2" ht="15.75" customHeight="1">
      <c r="B432" s="7"/>
    </row>
    <row r="433" spans="2:2" ht="15.75" customHeight="1">
      <c r="B433" s="7"/>
    </row>
    <row r="434" spans="2:2" ht="15.75" customHeight="1">
      <c r="B434" s="7"/>
    </row>
    <row r="435" spans="2:2" ht="15.75" customHeight="1">
      <c r="B435" s="7"/>
    </row>
    <row r="436" spans="2:2" ht="15.75" customHeight="1">
      <c r="B436" s="7"/>
    </row>
    <row r="437" spans="2:2" ht="15.75" customHeight="1">
      <c r="B437" s="7"/>
    </row>
    <row r="438" spans="2:2" ht="15.75" customHeight="1">
      <c r="B438" s="7"/>
    </row>
    <row r="439" spans="2:2" ht="15.75" customHeight="1">
      <c r="B439" s="7"/>
    </row>
    <row r="440" spans="2:2" ht="15.75" customHeight="1">
      <c r="B440" s="7"/>
    </row>
    <row r="441" spans="2:2" ht="15.75" customHeight="1">
      <c r="B441" s="7"/>
    </row>
    <row r="442" spans="2:2" ht="15.75" customHeight="1">
      <c r="B442" s="7"/>
    </row>
    <row r="443" spans="2:2" ht="15.75" customHeight="1">
      <c r="B443" s="7"/>
    </row>
    <row r="444" spans="2:2" ht="15.75" customHeight="1">
      <c r="B444" s="7"/>
    </row>
    <row r="445" spans="2:2" ht="15.75" customHeight="1">
      <c r="B445" s="7"/>
    </row>
    <row r="446" spans="2:2" ht="15.75" customHeight="1">
      <c r="B446" s="7"/>
    </row>
    <row r="447" spans="2:2" ht="15.75" customHeight="1">
      <c r="B447" s="7"/>
    </row>
    <row r="448" spans="2:2" ht="15.75" customHeight="1">
      <c r="B448" s="7"/>
    </row>
    <row r="449" spans="2:2" ht="15.75" customHeight="1">
      <c r="B449" s="7"/>
    </row>
    <row r="450" spans="2:2" ht="15.75" customHeight="1">
      <c r="B450" s="7"/>
    </row>
    <row r="451" spans="2:2" ht="15.75" customHeight="1">
      <c r="B451" s="7"/>
    </row>
    <row r="452" spans="2:2" ht="15.75" customHeight="1">
      <c r="B452" s="7"/>
    </row>
    <row r="453" spans="2:2" ht="15.75" customHeight="1">
      <c r="B453" s="7"/>
    </row>
    <row r="454" spans="2:2" ht="15.75" customHeight="1">
      <c r="B454" s="7"/>
    </row>
    <row r="455" spans="2:2" ht="15.75" customHeight="1">
      <c r="B455" s="7"/>
    </row>
    <row r="456" spans="2:2" ht="15.75" customHeight="1">
      <c r="B456" s="7"/>
    </row>
    <row r="457" spans="2:2" ht="15.75" customHeight="1">
      <c r="B457" s="7"/>
    </row>
    <row r="458" spans="2:2" ht="15.75" customHeight="1">
      <c r="B458" s="7"/>
    </row>
    <row r="459" spans="2:2" ht="15.75" customHeight="1">
      <c r="B459" s="7"/>
    </row>
    <row r="460" spans="2:2" ht="15.75" customHeight="1">
      <c r="B460" s="7"/>
    </row>
    <row r="461" spans="2:2" ht="15.75" customHeight="1">
      <c r="B461" s="7"/>
    </row>
    <row r="462" spans="2:2" ht="15.75" customHeight="1">
      <c r="B462" s="7"/>
    </row>
    <row r="463" spans="2:2" ht="15.75" customHeight="1">
      <c r="B463" s="7"/>
    </row>
    <row r="464" spans="2:2" ht="15.75" customHeight="1">
      <c r="B464" s="7"/>
    </row>
    <row r="465" spans="2:2" ht="15.75" customHeight="1">
      <c r="B465" s="7"/>
    </row>
    <row r="466" spans="2:2" ht="15.75" customHeight="1">
      <c r="B466" s="7"/>
    </row>
    <row r="467" spans="2:2" ht="15.75" customHeight="1">
      <c r="B467" s="7"/>
    </row>
    <row r="468" spans="2:2" ht="15.75" customHeight="1">
      <c r="B468" s="7"/>
    </row>
    <row r="469" spans="2:2" ht="15.75" customHeight="1">
      <c r="B469" s="7"/>
    </row>
    <row r="470" spans="2:2" ht="15.75" customHeight="1">
      <c r="B470" s="7"/>
    </row>
    <row r="471" spans="2:2" ht="15.75" customHeight="1">
      <c r="B471" s="7"/>
    </row>
    <row r="472" spans="2:2" ht="15.75" customHeight="1">
      <c r="B472" s="7"/>
    </row>
    <row r="473" spans="2:2" ht="15.75" customHeight="1">
      <c r="B473" s="7"/>
    </row>
    <row r="474" spans="2:2" ht="15.75" customHeight="1">
      <c r="B474" s="7"/>
    </row>
    <row r="475" spans="2:2" ht="15.75" customHeight="1">
      <c r="B475" s="7"/>
    </row>
    <row r="476" spans="2:2" ht="15.75" customHeight="1">
      <c r="B476" s="7"/>
    </row>
    <row r="477" spans="2:2" ht="15.75" customHeight="1">
      <c r="B477" s="7"/>
    </row>
    <row r="478" spans="2:2" ht="15.75" customHeight="1">
      <c r="B478" s="7"/>
    </row>
    <row r="479" spans="2:2" ht="15.75" customHeight="1">
      <c r="B479" s="7"/>
    </row>
    <row r="480" spans="2:2" ht="15.75" customHeight="1">
      <c r="B480" s="7"/>
    </row>
    <row r="481" spans="2:2" ht="15.75" customHeight="1">
      <c r="B481" s="7"/>
    </row>
    <row r="482" spans="2:2" ht="15.75" customHeight="1">
      <c r="B482" s="7"/>
    </row>
    <row r="483" spans="2:2" ht="15.75" customHeight="1">
      <c r="B483" s="7"/>
    </row>
    <row r="484" spans="2:2" ht="15.75" customHeight="1">
      <c r="B484" s="7"/>
    </row>
    <row r="485" spans="2:2" ht="15.75" customHeight="1">
      <c r="B485" s="7"/>
    </row>
    <row r="486" spans="2:2" ht="15.75" customHeight="1">
      <c r="B486" s="7"/>
    </row>
    <row r="487" spans="2:2" ht="15.75" customHeight="1">
      <c r="B487" s="7"/>
    </row>
    <row r="488" spans="2:2" ht="15.75" customHeight="1">
      <c r="B488" s="7"/>
    </row>
    <row r="489" spans="2:2" ht="15.75" customHeight="1">
      <c r="B489" s="7"/>
    </row>
    <row r="490" spans="2:2" ht="15.75" customHeight="1">
      <c r="B490" s="7"/>
    </row>
    <row r="491" spans="2:2" ht="15.75" customHeight="1">
      <c r="B491" s="7"/>
    </row>
    <row r="492" spans="2:2" ht="15.75" customHeight="1">
      <c r="B492" s="7"/>
    </row>
    <row r="493" spans="2:2" ht="15.75" customHeight="1">
      <c r="B493" s="7"/>
    </row>
    <row r="494" spans="2:2" ht="15.75" customHeight="1">
      <c r="B494" s="7"/>
    </row>
    <row r="495" spans="2:2" ht="15.75" customHeight="1">
      <c r="B495" s="7"/>
    </row>
    <row r="496" spans="2:2" ht="15.75" customHeight="1">
      <c r="B496" s="7"/>
    </row>
    <row r="497" spans="2:2" ht="15.75" customHeight="1">
      <c r="B497" s="7"/>
    </row>
    <row r="498" spans="2:2" ht="15.75" customHeight="1">
      <c r="B498" s="7"/>
    </row>
    <row r="499" spans="2:2" ht="15.75" customHeight="1">
      <c r="B499" s="7"/>
    </row>
    <row r="500" spans="2:2" ht="15.75" customHeight="1">
      <c r="B500" s="7"/>
    </row>
    <row r="501" spans="2:2" ht="15.75" customHeight="1">
      <c r="B501" s="7"/>
    </row>
    <row r="502" spans="2:2" ht="15.75" customHeight="1">
      <c r="B502" s="7"/>
    </row>
    <row r="503" spans="2:2" ht="15.75" customHeight="1">
      <c r="B503" s="7"/>
    </row>
    <row r="504" spans="2:2" ht="15.75" customHeight="1">
      <c r="B504" s="7"/>
    </row>
    <row r="505" spans="2:2" ht="15.75" customHeight="1">
      <c r="B505" s="7"/>
    </row>
    <row r="506" spans="2:2" ht="15.75" customHeight="1">
      <c r="B506" s="7"/>
    </row>
    <row r="507" spans="2:2" ht="15.75" customHeight="1">
      <c r="B507" s="7"/>
    </row>
    <row r="508" spans="2:2" ht="15.75" customHeight="1">
      <c r="B508" s="7"/>
    </row>
    <row r="509" spans="2:2" ht="15.75" customHeight="1">
      <c r="B509" s="7"/>
    </row>
    <row r="510" spans="2:2" ht="15.75" customHeight="1">
      <c r="B510" s="7"/>
    </row>
    <row r="511" spans="2:2" ht="15.75" customHeight="1">
      <c r="B511" s="7"/>
    </row>
    <row r="512" spans="2:2" ht="15.75" customHeight="1">
      <c r="B512" s="7"/>
    </row>
    <row r="513" spans="2:2" ht="15.75" customHeight="1">
      <c r="B513" s="7"/>
    </row>
    <row r="514" spans="2:2" ht="15.75" customHeight="1">
      <c r="B514" s="7"/>
    </row>
    <row r="515" spans="2:2" ht="15.75" customHeight="1">
      <c r="B515" s="7"/>
    </row>
    <row r="516" spans="2:2" ht="15.75" customHeight="1">
      <c r="B516" s="7"/>
    </row>
    <row r="517" spans="2:2" ht="15.75" customHeight="1">
      <c r="B517" s="7"/>
    </row>
    <row r="518" spans="2:2" ht="15.75" customHeight="1">
      <c r="B518" s="7"/>
    </row>
    <row r="519" spans="2:2" ht="15.75" customHeight="1">
      <c r="B519" s="7"/>
    </row>
    <row r="520" spans="2:2" ht="15.75" customHeight="1">
      <c r="B520" s="7"/>
    </row>
    <row r="521" spans="2:2" ht="15.75" customHeight="1">
      <c r="B521" s="7"/>
    </row>
    <row r="522" spans="2:2" ht="15.75" customHeight="1">
      <c r="B522" s="7"/>
    </row>
    <row r="523" spans="2:2" ht="15.75" customHeight="1">
      <c r="B523" s="7"/>
    </row>
    <row r="524" spans="2:2" ht="15.75" customHeight="1">
      <c r="B524" s="7"/>
    </row>
    <row r="525" spans="2:2" ht="15.75" customHeight="1">
      <c r="B525" s="7"/>
    </row>
    <row r="526" spans="2:2" ht="15.75" customHeight="1">
      <c r="B526" s="7"/>
    </row>
    <row r="527" spans="2:2" ht="15.75" customHeight="1">
      <c r="B527" s="7"/>
    </row>
    <row r="528" spans="2:2" ht="15.75" customHeight="1">
      <c r="B528" s="7"/>
    </row>
    <row r="529" spans="2:2" ht="15.75" customHeight="1">
      <c r="B529" s="7"/>
    </row>
    <row r="530" spans="2:2" ht="15.75" customHeight="1">
      <c r="B530" s="7"/>
    </row>
    <row r="531" spans="2:2" ht="15.75" customHeight="1">
      <c r="B531" s="7"/>
    </row>
    <row r="532" spans="2:2" ht="15.75" customHeight="1">
      <c r="B532" s="7"/>
    </row>
    <row r="533" spans="2:2" ht="15.75" customHeight="1">
      <c r="B533" s="7"/>
    </row>
    <row r="534" spans="2:2" ht="15.75" customHeight="1">
      <c r="B534" s="7"/>
    </row>
    <row r="535" spans="2:2" ht="15.75" customHeight="1">
      <c r="B535" s="7"/>
    </row>
    <row r="536" spans="2:2" ht="15.75" customHeight="1">
      <c r="B536" s="7"/>
    </row>
    <row r="537" spans="2:2" ht="15.75" customHeight="1">
      <c r="B537" s="7"/>
    </row>
    <row r="538" spans="2:2" ht="15.75" customHeight="1">
      <c r="B538" s="7"/>
    </row>
    <row r="539" spans="2:2" ht="15.75" customHeight="1">
      <c r="B539" s="7"/>
    </row>
    <row r="540" spans="2:2" ht="15.75" customHeight="1">
      <c r="B540" s="7"/>
    </row>
    <row r="541" spans="2:2" ht="15.75" customHeight="1">
      <c r="B541" s="7"/>
    </row>
    <row r="542" spans="2:2" ht="15.75" customHeight="1">
      <c r="B542" s="7"/>
    </row>
    <row r="543" spans="2:2" ht="15.75" customHeight="1">
      <c r="B543" s="7"/>
    </row>
    <row r="544" spans="2:2" ht="15.75" customHeight="1">
      <c r="B544" s="7"/>
    </row>
    <row r="545" spans="2:2" ht="15.75" customHeight="1">
      <c r="B545" s="7"/>
    </row>
    <row r="546" spans="2:2" ht="15.75" customHeight="1">
      <c r="B546" s="7"/>
    </row>
    <row r="547" spans="2:2" ht="15.75" customHeight="1">
      <c r="B547" s="7"/>
    </row>
    <row r="548" spans="2:2" ht="15.75" customHeight="1">
      <c r="B548" s="7"/>
    </row>
    <row r="549" spans="2:2" ht="15.75" customHeight="1">
      <c r="B549" s="7"/>
    </row>
    <row r="550" spans="2:2" ht="15.75" customHeight="1">
      <c r="B550" s="7"/>
    </row>
    <row r="551" spans="2:2" ht="15.75" customHeight="1">
      <c r="B551" s="7"/>
    </row>
    <row r="552" spans="2:2" ht="15.75" customHeight="1">
      <c r="B552" s="7"/>
    </row>
    <row r="553" spans="2:2" ht="15.75" customHeight="1">
      <c r="B553" s="7"/>
    </row>
    <row r="554" spans="2:2" ht="15.75" customHeight="1">
      <c r="B554" s="7"/>
    </row>
    <row r="555" spans="2:2" ht="15.75" customHeight="1">
      <c r="B555" s="7"/>
    </row>
    <row r="556" spans="2:2" ht="15.75" customHeight="1">
      <c r="B556" s="7"/>
    </row>
    <row r="557" spans="2:2" ht="15.75" customHeight="1">
      <c r="B557" s="7"/>
    </row>
    <row r="558" spans="2:2" ht="15.75" customHeight="1">
      <c r="B558" s="7"/>
    </row>
    <row r="559" spans="2:2" ht="15.75" customHeight="1">
      <c r="B559" s="7"/>
    </row>
    <row r="560" spans="2:2" ht="15.75" customHeight="1">
      <c r="B560" s="7"/>
    </row>
    <row r="561" spans="2:2" ht="15.75" customHeight="1">
      <c r="B561" s="7"/>
    </row>
    <row r="562" spans="2:2" ht="15.75" customHeight="1">
      <c r="B562" s="7"/>
    </row>
    <row r="563" spans="2:2" ht="15.75" customHeight="1">
      <c r="B563" s="7"/>
    </row>
    <row r="564" spans="2:2" ht="15.75" customHeight="1">
      <c r="B564" s="7"/>
    </row>
    <row r="565" spans="2:2" ht="15.75" customHeight="1">
      <c r="B565" s="7"/>
    </row>
    <row r="566" spans="2:2" ht="15.75" customHeight="1">
      <c r="B566" s="7"/>
    </row>
    <row r="567" spans="2:2" ht="15.75" customHeight="1">
      <c r="B567" s="7"/>
    </row>
    <row r="568" spans="2:2" ht="15.75" customHeight="1">
      <c r="B568" s="7"/>
    </row>
    <row r="569" spans="2:2" ht="15.75" customHeight="1">
      <c r="B569" s="7"/>
    </row>
    <row r="570" spans="2:2" ht="15.75" customHeight="1">
      <c r="B570" s="7"/>
    </row>
    <row r="571" spans="2:2" ht="15.75" customHeight="1">
      <c r="B571" s="7"/>
    </row>
    <row r="572" spans="2:2" ht="15.75" customHeight="1">
      <c r="B572" s="7"/>
    </row>
    <row r="573" spans="2:2" ht="15.75" customHeight="1">
      <c r="B573" s="7"/>
    </row>
    <row r="574" spans="2:2" ht="15.75" customHeight="1">
      <c r="B574" s="7"/>
    </row>
    <row r="575" spans="2:2" ht="15.75" customHeight="1">
      <c r="B575" s="7"/>
    </row>
    <row r="576" spans="2:2" ht="15.75" customHeight="1">
      <c r="B576" s="7"/>
    </row>
    <row r="577" spans="2:2" ht="15.75" customHeight="1">
      <c r="B577" s="7"/>
    </row>
    <row r="578" spans="2:2" ht="15.75" customHeight="1">
      <c r="B578" s="7"/>
    </row>
    <row r="579" spans="2:2" ht="15.75" customHeight="1">
      <c r="B579" s="7"/>
    </row>
    <row r="580" spans="2:2" ht="15.75" customHeight="1">
      <c r="B580" s="7"/>
    </row>
    <row r="581" spans="2:2" ht="15.75" customHeight="1">
      <c r="B581" s="7"/>
    </row>
    <row r="582" spans="2:2" ht="15.75" customHeight="1">
      <c r="B582" s="7"/>
    </row>
    <row r="583" spans="2:2" ht="15.75" customHeight="1">
      <c r="B583" s="7"/>
    </row>
    <row r="584" spans="2:2" ht="15.75" customHeight="1">
      <c r="B584" s="7"/>
    </row>
    <row r="585" spans="2:2" ht="15.75" customHeight="1">
      <c r="B585" s="7"/>
    </row>
    <row r="586" spans="2:2" ht="15.75" customHeight="1">
      <c r="B586" s="7"/>
    </row>
    <row r="587" spans="2:2" ht="15.75" customHeight="1">
      <c r="B587" s="7"/>
    </row>
    <row r="588" spans="2:2" ht="15.75" customHeight="1">
      <c r="B588" s="7"/>
    </row>
    <row r="589" spans="2:2" ht="15.75" customHeight="1">
      <c r="B589" s="7"/>
    </row>
    <row r="590" spans="2:2" ht="15.75" customHeight="1">
      <c r="B590" s="7"/>
    </row>
    <row r="591" spans="2:2" ht="15.75" customHeight="1">
      <c r="B591" s="7"/>
    </row>
    <row r="592" spans="2:2" ht="15.75" customHeight="1">
      <c r="B592" s="7"/>
    </row>
    <row r="593" spans="2:2" ht="15.75" customHeight="1">
      <c r="B593" s="7"/>
    </row>
    <row r="594" spans="2:2" ht="15.75" customHeight="1">
      <c r="B594" s="7"/>
    </row>
    <row r="595" spans="2:2" ht="15.75" customHeight="1">
      <c r="B595" s="7"/>
    </row>
    <row r="596" spans="2:2" ht="15.75" customHeight="1">
      <c r="B596" s="7"/>
    </row>
    <row r="597" spans="2:2" ht="15.75" customHeight="1">
      <c r="B597" s="7"/>
    </row>
    <row r="598" spans="2:2" ht="15.75" customHeight="1">
      <c r="B598" s="7"/>
    </row>
    <row r="599" spans="2:2" ht="15.75" customHeight="1">
      <c r="B599" s="7"/>
    </row>
    <row r="600" spans="2:2" ht="15.75" customHeight="1">
      <c r="B600" s="7"/>
    </row>
    <row r="601" spans="2:2" ht="15.75" customHeight="1">
      <c r="B601" s="7"/>
    </row>
    <row r="602" spans="2:2" ht="15.75" customHeight="1">
      <c r="B602" s="7"/>
    </row>
    <row r="603" spans="2:2" ht="15.75" customHeight="1">
      <c r="B603" s="7"/>
    </row>
    <row r="604" spans="2:2" ht="15.75" customHeight="1">
      <c r="B604" s="7"/>
    </row>
    <row r="605" spans="2:2" ht="15.75" customHeight="1">
      <c r="B605" s="7"/>
    </row>
    <row r="606" spans="2:2" ht="15.75" customHeight="1">
      <c r="B606" s="7"/>
    </row>
    <row r="607" spans="2:2" ht="15.75" customHeight="1">
      <c r="B607" s="7"/>
    </row>
    <row r="608" spans="2:2" ht="15.75" customHeight="1">
      <c r="B608" s="7"/>
    </row>
    <row r="609" spans="2:2" ht="15.75" customHeight="1">
      <c r="B609" s="7"/>
    </row>
    <row r="610" spans="2:2" ht="15.75" customHeight="1">
      <c r="B610" s="7"/>
    </row>
    <row r="611" spans="2:2" ht="15.75" customHeight="1">
      <c r="B611" s="7"/>
    </row>
    <row r="612" spans="2:2" ht="15.75" customHeight="1">
      <c r="B612" s="7"/>
    </row>
    <row r="613" spans="2:2" ht="15.75" customHeight="1">
      <c r="B613" s="7"/>
    </row>
    <row r="614" spans="2:2" ht="15.75" customHeight="1">
      <c r="B614" s="7"/>
    </row>
    <row r="615" spans="2:2" ht="15.75" customHeight="1">
      <c r="B615" s="7"/>
    </row>
    <row r="616" spans="2:2" ht="15.75" customHeight="1">
      <c r="B616" s="7"/>
    </row>
    <row r="617" spans="2:2" ht="15.75" customHeight="1">
      <c r="B617" s="7"/>
    </row>
    <row r="618" spans="2:2" ht="15.75" customHeight="1">
      <c r="B618" s="7"/>
    </row>
    <row r="619" spans="2:2" ht="15.75" customHeight="1">
      <c r="B619" s="7"/>
    </row>
    <row r="620" spans="2:2" ht="15.75" customHeight="1">
      <c r="B620" s="7"/>
    </row>
    <row r="621" spans="2:2" ht="15.75" customHeight="1">
      <c r="B621" s="7"/>
    </row>
    <row r="622" spans="2:2" ht="15.75" customHeight="1">
      <c r="B622" s="7"/>
    </row>
    <row r="623" spans="2:2" ht="15.75" customHeight="1">
      <c r="B623" s="7"/>
    </row>
    <row r="624" spans="2:2" ht="15.75" customHeight="1">
      <c r="B624" s="7"/>
    </row>
    <row r="625" spans="2:2" ht="15.75" customHeight="1">
      <c r="B625" s="7"/>
    </row>
    <row r="626" spans="2:2" ht="15.75" customHeight="1">
      <c r="B626" s="7"/>
    </row>
    <row r="627" spans="2:2" ht="15.75" customHeight="1">
      <c r="B627" s="7"/>
    </row>
    <row r="628" spans="2:2" ht="15.75" customHeight="1">
      <c r="B628" s="7"/>
    </row>
    <row r="629" spans="2:2" ht="15.75" customHeight="1">
      <c r="B629" s="7"/>
    </row>
    <row r="630" spans="2:2" ht="15.75" customHeight="1">
      <c r="B630" s="7"/>
    </row>
    <row r="631" spans="2:2" ht="15.75" customHeight="1">
      <c r="B631" s="7"/>
    </row>
    <row r="632" spans="2:2" ht="15.75" customHeight="1">
      <c r="B632" s="7"/>
    </row>
    <row r="633" spans="2:2" ht="15.75" customHeight="1">
      <c r="B633" s="7"/>
    </row>
    <row r="634" spans="2:2" ht="15.75" customHeight="1">
      <c r="B634" s="7"/>
    </row>
    <row r="635" spans="2:2" ht="15.75" customHeight="1">
      <c r="B635" s="7"/>
    </row>
    <row r="636" spans="2:2" ht="15.75" customHeight="1">
      <c r="B636" s="7"/>
    </row>
    <row r="637" spans="2:2" ht="15.75" customHeight="1">
      <c r="B637" s="7"/>
    </row>
    <row r="638" spans="2:2" ht="15.75" customHeight="1">
      <c r="B638" s="7"/>
    </row>
    <row r="639" spans="2:2" ht="15.75" customHeight="1">
      <c r="B639" s="7"/>
    </row>
    <row r="640" spans="2:2" ht="15.75" customHeight="1">
      <c r="B640" s="7"/>
    </row>
    <row r="641" spans="2:2" ht="15.75" customHeight="1">
      <c r="B641" s="7"/>
    </row>
    <row r="642" spans="2:2" ht="15.75" customHeight="1">
      <c r="B642" s="7"/>
    </row>
    <row r="643" spans="2:2" ht="15.75" customHeight="1">
      <c r="B643" s="7"/>
    </row>
    <row r="644" spans="2:2" ht="15.75" customHeight="1">
      <c r="B644" s="7"/>
    </row>
    <row r="645" spans="2:2" ht="15.75" customHeight="1">
      <c r="B645" s="7"/>
    </row>
    <row r="646" spans="2:2" ht="15.75" customHeight="1">
      <c r="B646" s="7"/>
    </row>
    <row r="647" spans="2:2" ht="15.75" customHeight="1">
      <c r="B647" s="7"/>
    </row>
    <row r="648" spans="2:2" ht="15.75" customHeight="1">
      <c r="B648" s="7"/>
    </row>
    <row r="649" spans="2:2" ht="15.75" customHeight="1">
      <c r="B649" s="7"/>
    </row>
    <row r="650" spans="2:2" ht="15.75" customHeight="1">
      <c r="B650" s="7"/>
    </row>
    <row r="651" spans="2:2" ht="15.75" customHeight="1">
      <c r="B651" s="7"/>
    </row>
    <row r="652" spans="2:2" ht="15.75" customHeight="1">
      <c r="B652" s="7"/>
    </row>
    <row r="653" spans="2:2" ht="15.75" customHeight="1">
      <c r="B653" s="7"/>
    </row>
    <row r="654" spans="2:2" ht="15.75" customHeight="1">
      <c r="B654" s="7"/>
    </row>
    <row r="655" spans="2:2" ht="15.75" customHeight="1">
      <c r="B655" s="7"/>
    </row>
    <row r="656" spans="2:2" ht="15.75" customHeight="1">
      <c r="B656" s="7"/>
    </row>
    <row r="657" spans="2:2" ht="15.75" customHeight="1">
      <c r="B657" s="7"/>
    </row>
    <row r="658" spans="2:2" ht="15.75" customHeight="1">
      <c r="B658" s="7"/>
    </row>
    <row r="659" spans="2:2" ht="15.75" customHeight="1">
      <c r="B659" s="7"/>
    </row>
    <row r="660" spans="2:2" ht="15.75" customHeight="1">
      <c r="B660" s="7"/>
    </row>
    <row r="661" spans="2:2" ht="15.75" customHeight="1">
      <c r="B661" s="7"/>
    </row>
    <row r="662" spans="2:2" ht="15.75" customHeight="1">
      <c r="B662" s="7"/>
    </row>
    <row r="663" spans="2:2" ht="15.75" customHeight="1">
      <c r="B663" s="7"/>
    </row>
    <row r="664" spans="2:2" ht="15.75" customHeight="1">
      <c r="B664" s="7"/>
    </row>
    <row r="665" spans="2:2" ht="15.75" customHeight="1">
      <c r="B665" s="7"/>
    </row>
    <row r="666" spans="2:2" ht="15.75" customHeight="1">
      <c r="B666" s="7"/>
    </row>
    <row r="667" spans="2:2" ht="15.75" customHeight="1">
      <c r="B667" s="7"/>
    </row>
    <row r="668" spans="2:2" ht="15.75" customHeight="1">
      <c r="B668" s="7"/>
    </row>
    <row r="669" spans="2:2" ht="15.75" customHeight="1">
      <c r="B669" s="7"/>
    </row>
    <row r="670" spans="2:2" ht="15.75" customHeight="1">
      <c r="B670" s="7"/>
    </row>
    <row r="671" spans="2:2" ht="15.75" customHeight="1">
      <c r="B671" s="7"/>
    </row>
    <row r="672" spans="2:2" ht="15.75" customHeight="1">
      <c r="B672" s="7"/>
    </row>
    <row r="673" spans="2:2" ht="15.75" customHeight="1">
      <c r="B673" s="7"/>
    </row>
    <row r="674" spans="2:2" ht="15.75" customHeight="1">
      <c r="B674" s="7"/>
    </row>
    <row r="675" spans="2:2" ht="15.75" customHeight="1">
      <c r="B675" s="7"/>
    </row>
    <row r="676" spans="2:2" ht="15.75" customHeight="1">
      <c r="B676" s="7"/>
    </row>
    <row r="677" spans="2:2" ht="15.75" customHeight="1">
      <c r="B677" s="7"/>
    </row>
    <row r="678" spans="2:2" ht="15.75" customHeight="1">
      <c r="B678" s="7"/>
    </row>
    <row r="679" spans="2:2" ht="15.75" customHeight="1">
      <c r="B679" s="7"/>
    </row>
    <row r="680" spans="2:2" ht="15.75" customHeight="1">
      <c r="B680" s="7"/>
    </row>
    <row r="681" spans="2:2" ht="15.75" customHeight="1">
      <c r="B681" s="7"/>
    </row>
    <row r="682" spans="2:2" ht="15.75" customHeight="1">
      <c r="B682" s="7"/>
    </row>
    <row r="683" spans="2:2" ht="15.75" customHeight="1">
      <c r="B683" s="7"/>
    </row>
    <row r="684" spans="2:2" ht="15.75" customHeight="1">
      <c r="B684" s="7"/>
    </row>
    <row r="685" spans="2:2" ht="15.75" customHeight="1">
      <c r="B685" s="7"/>
    </row>
    <row r="686" spans="2:2" ht="15.75" customHeight="1">
      <c r="B686" s="7"/>
    </row>
    <row r="687" spans="2:2" ht="15.75" customHeight="1">
      <c r="B687" s="7"/>
    </row>
    <row r="688" spans="2:2" ht="15.75" customHeight="1">
      <c r="B688" s="7"/>
    </row>
    <row r="689" spans="2:2" ht="15.75" customHeight="1">
      <c r="B689" s="7"/>
    </row>
    <row r="690" spans="2:2" ht="15.75" customHeight="1">
      <c r="B690" s="7"/>
    </row>
    <row r="691" spans="2:2" ht="15.75" customHeight="1">
      <c r="B691" s="7"/>
    </row>
    <row r="692" spans="2:2" ht="15.75" customHeight="1">
      <c r="B692" s="7"/>
    </row>
    <row r="693" spans="2:2" ht="15.75" customHeight="1">
      <c r="B693" s="7"/>
    </row>
    <row r="694" spans="2:2" ht="15.75" customHeight="1">
      <c r="B694" s="7"/>
    </row>
    <row r="695" spans="2:2" ht="15.75" customHeight="1">
      <c r="B695" s="7"/>
    </row>
    <row r="696" spans="2:2" ht="15.75" customHeight="1">
      <c r="B696" s="7"/>
    </row>
    <row r="697" spans="2:2" ht="15.75" customHeight="1">
      <c r="B697" s="7"/>
    </row>
    <row r="698" spans="2:2" ht="15.75" customHeight="1">
      <c r="B698" s="7"/>
    </row>
    <row r="699" spans="2:2" ht="15.75" customHeight="1">
      <c r="B699" s="7"/>
    </row>
    <row r="700" spans="2:2" ht="15.75" customHeight="1">
      <c r="B700" s="7"/>
    </row>
    <row r="701" spans="2:2" ht="15.75" customHeight="1">
      <c r="B701" s="7"/>
    </row>
    <row r="702" spans="2:2" ht="15.75" customHeight="1">
      <c r="B702" s="7"/>
    </row>
    <row r="703" spans="2:2" ht="15.75" customHeight="1">
      <c r="B703" s="7"/>
    </row>
    <row r="704" spans="2:2" ht="15.75" customHeight="1">
      <c r="B704" s="7"/>
    </row>
    <row r="705" spans="2:2" ht="15.75" customHeight="1">
      <c r="B705" s="7"/>
    </row>
    <row r="706" spans="2:2" ht="15.75" customHeight="1">
      <c r="B706" s="7"/>
    </row>
    <row r="707" spans="2:2" ht="15.75" customHeight="1">
      <c r="B707" s="7"/>
    </row>
    <row r="708" spans="2:2" ht="15.75" customHeight="1">
      <c r="B708" s="7"/>
    </row>
    <row r="709" spans="2:2" ht="15.75" customHeight="1">
      <c r="B709" s="7"/>
    </row>
    <row r="710" spans="2:2" ht="15.75" customHeight="1">
      <c r="B710" s="7"/>
    </row>
    <row r="711" spans="2:2" ht="15.75" customHeight="1">
      <c r="B711" s="7"/>
    </row>
    <row r="712" spans="2:2" ht="15.75" customHeight="1">
      <c r="B712" s="7"/>
    </row>
    <row r="713" spans="2:2" ht="15.75" customHeight="1">
      <c r="B713" s="7"/>
    </row>
    <row r="714" spans="2:2" ht="15.75" customHeight="1">
      <c r="B714" s="7"/>
    </row>
    <row r="715" spans="2:2" ht="15.75" customHeight="1">
      <c r="B715" s="7"/>
    </row>
    <row r="716" spans="2:2" ht="15.75" customHeight="1">
      <c r="B716" s="7"/>
    </row>
    <row r="717" spans="2:2" ht="15.75" customHeight="1">
      <c r="B717" s="7"/>
    </row>
    <row r="718" spans="2:2" ht="15.75" customHeight="1">
      <c r="B718" s="7"/>
    </row>
    <row r="719" spans="2:2" ht="15.75" customHeight="1">
      <c r="B719" s="7"/>
    </row>
    <row r="720" spans="2:2" ht="15.75" customHeight="1">
      <c r="B720" s="7"/>
    </row>
    <row r="721" spans="2:2" ht="15.75" customHeight="1">
      <c r="B721" s="7"/>
    </row>
    <row r="722" spans="2:2" ht="15.75" customHeight="1">
      <c r="B722" s="7"/>
    </row>
    <row r="723" spans="2:2" ht="15.75" customHeight="1">
      <c r="B723" s="7"/>
    </row>
    <row r="724" spans="2:2" ht="15.75" customHeight="1">
      <c r="B724" s="7"/>
    </row>
    <row r="725" spans="2:2" ht="15.75" customHeight="1">
      <c r="B725" s="7"/>
    </row>
    <row r="726" spans="2:2" ht="15.75" customHeight="1">
      <c r="B726" s="7"/>
    </row>
    <row r="727" spans="2:2" ht="15.75" customHeight="1">
      <c r="B727" s="7"/>
    </row>
    <row r="728" spans="2:2" ht="15.75" customHeight="1">
      <c r="B728" s="7"/>
    </row>
    <row r="729" spans="2:2" ht="15.75" customHeight="1">
      <c r="B729" s="7"/>
    </row>
    <row r="730" spans="2:2" ht="15.75" customHeight="1">
      <c r="B730" s="7"/>
    </row>
    <row r="731" spans="2:2" ht="15.75" customHeight="1">
      <c r="B731" s="7"/>
    </row>
    <row r="732" spans="2:2" ht="15.75" customHeight="1">
      <c r="B732" s="7"/>
    </row>
    <row r="733" spans="2:2" ht="15.75" customHeight="1">
      <c r="B733" s="7"/>
    </row>
    <row r="734" spans="2:2" ht="15.75" customHeight="1">
      <c r="B734" s="7"/>
    </row>
    <row r="735" spans="2:2" ht="15.75" customHeight="1">
      <c r="B735" s="7"/>
    </row>
    <row r="736" spans="2:2" ht="15.75" customHeight="1">
      <c r="B736" s="7"/>
    </row>
    <row r="737" spans="2:2" ht="15.75" customHeight="1">
      <c r="B737" s="7"/>
    </row>
    <row r="738" spans="2:2" ht="15.75" customHeight="1">
      <c r="B738" s="7"/>
    </row>
    <row r="739" spans="2:2" ht="15.75" customHeight="1">
      <c r="B739" s="7"/>
    </row>
    <row r="740" spans="2:2" ht="15.75" customHeight="1">
      <c r="B740" s="7"/>
    </row>
    <row r="741" spans="2:2" ht="15.75" customHeight="1">
      <c r="B741" s="7"/>
    </row>
    <row r="742" spans="2:2" ht="15.75" customHeight="1">
      <c r="B742" s="7"/>
    </row>
    <row r="743" spans="2:2" ht="15.75" customHeight="1">
      <c r="B743" s="7"/>
    </row>
    <row r="744" spans="2:2" ht="15.75" customHeight="1">
      <c r="B744" s="7"/>
    </row>
    <row r="745" spans="2:2" ht="15.75" customHeight="1">
      <c r="B745" s="7"/>
    </row>
    <row r="746" spans="2:2" ht="15.75" customHeight="1">
      <c r="B746" s="7"/>
    </row>
    <row r="747" spans="2:2" ht="15.75" customHeight="1">
      <c r="B747" s="7"/>
    </row>
    <row r="748" spans="2:2" ht="15.75" customHeight="1">
      <c r="B748" s="7"/>
    </row>
    <row r="749" spans="2:2" ht="15.75" customHeight="1">
      <c r="B749" s="7"/>
    </row>
    <row r="750" spans="2:2" ht="15.75" customHeight="1">
      <c r="B750" s="7"/>
    </row>
    <row r="751" spans="2:2" ht="15.75" customHeight="1">
      <c r="B751" s="7"/>
    </row>
    <row r="752" spans="2:2" ht="15.75" customHeight="1">
      <c r="B752" s="7"/>
    </row>
    <row r="753" spans="2:2" ht="15.75" customHeight="1">
      <c r="B753" s="7"/>
    </row>
    <row r="754" spans="2:2" ht="15.75" customHeight="1">
      <c r="B754" s="7"/>
    </row>
    <row r="755" spans="2:2" ht="15.75" customHeight="1">
      <c r="B755" s="7"/>
    </row>
    <row r="756" spans="2:2" ht="15.75" customHeight="1">
      <c r="B756" s="7"/>
    </row>
    <row r="757" spans="2:2" ht="15.75" customHeight="1">
      <c r="B757" s="7"/>
    </row>
    <row r="758" spans="2:2" ht="15.75" customHeight="1">
      <c r="B758" s="7"/>
    </row>
    <row r="759" spans="2:2" ht="15.75" customHeight="1">
      <c r="B759" s="7"/>
    </row>
    <row r="760" spans="2:2" ht="15.75" customHeight="1">
      <c r="B760" s="7"/>
    </row>
    <row r="761" spans="2:2" ht="15.75" customHeight="1">
      <c r="B761" s="7"/>
    </row>
    <row r="762" spans="2:2" ht="15.75" customHeight="1">
      <c r="B762" s="7"/>
    </row>
    <row r="763" spans="2:2" ht="15.75" customHeight="1">
      <c r="B763" s="7"/>
    </row>
    <row r="764" spans="2:2" ht="15.75" customHeight="1">
      <c r="B764" s="7"/>
    </row>
    <row r="765" spans="2:2" ht="15.75" customHeight="1">
      <c r="B765" s="7"/>
    </row>
    <row r="766" spans="2:2" ht="15.75" customHeight="1">
      <c r="B766" s="7"/>
    </row>
    <row r="767" spans="2:2" ht="15.75" customHeight="1">
      <c r="B767" s="7"/>
    </row>
    <row r="768" spans="2:2" ht="15.75" customHeight="1">
      <c r="B768" s="7"/>
    </row>
    <row r="769" spans="2:2" ht="15.75" customHeight="1">
      <c r="B769" s="7"/>
    </row>
    <row r="770" spans="2:2" ht="15.75" customHeight="1">
      <c r="B770" s="7"/>
    </row>
    <row r="771" spans="2:2" ht="15.75" customHeight="1">
      <c r="B771" s="7"/>
    </row>
    <row r="772" spans="2:2" ht="15.75" customHeight="1">
      <c r="B772" s="7"/>
    </row>
    <row r="773" spans="2:2" ht="15.75" customHeight="1">
      <c r="B773" s="7"/>
    </row>
    <row r="774" spans="2:2" ht="15.75" customHeight="1">
      <c r="B774" s="7"/>
    </row>
    <row r="775" spans="2:2" ht="15.75" customHeight="1">
      <c r="B775" s="7"/>
    </row>
    <row r="776" spans="2:2" ht="15.75" customHeight="1">
      <c r="B776" s="7"/>
    </row>
    <row r="777" spans="2:2" ht="15.75" customHeight="1">
      <c r="B777" s="7"/>
    </row>
    <row r="778" spans="2:2" ht="15.75" customHeight="1">
      <c r="B778" s="7"/>
    </row>
    <row r="779" spans="2:2" ht="15.75" customHeight="1">
      <c r="B779" s="7"/>
    </row>
    <row r="780" spans="2:2" ht="15.75" customHeight="1">
      <c r="B780" s="7"/>
    </row>
    <row r="781" spans="2:2" ht="15.75" customHeight="1">
      <c r="B781" s="7"/>
    </row>
    <row r="782" spans="2:2" ht="15.75" customHeight="1">
      <c r="B782" s="7"/>
    </row>
    <row r="783" spans="2:2" ht="15.75" customHeight="1">
      <c r="B783" s="7"/>
    </row>
    <row r="784" spans="2:2" ht="15.75" customHeight="1">
      <c r="B784" s="7"/>
    </row>
    <row r="785" spans="2:2" ht="15.75" customHeight="1">
      <c r="B785" s="7"/>
    </row>
    <row r="786" spans="2:2" ht="15.75" customHeight="1">
      <c r="B786" s="7"/>
    </row>
    <row r="787" spans="2:2" ht="15.75" customHeight="1">
      <c r="B787" s="7"/>
    </row>
    <row r="788" spans="2:2" ht="15.75" customHeight="1">
      <c r="B788" s="7"/>
    </row>
    <row r="789" spans="2:2" ht="15.75" customHeight="1">
      <c r="B789" s="7"/>
    </row>
    <row r="790" spans="2:2" ht="15.75" customHeight="1">
      <c r="B790" s="7"/>
    </row>
    <row r="791" spans="2:2" ht="15.75" customHeight="1">
      <c r="B791" s="7"/>
    </row>
    <row r="792" spans="2:2" ht="15.75" customHeight="1">
      <c r="B792" s="7"/>
    </row>
    <row r="793" spans="2:2" ht="15.75" customHeight="1">
      <c r="B793" s="7"/>
    </row>
    <row r="794" spans="2:2" ht="15.75" customHeight="1">
      <c r="B794" s="7"/>
    </row>
    <row r="795" spans="2:2" ht="15.75" customHeight="1">
      <c r="B795" s="7"/>
    </row>
    <row r="796" spans="2:2" ht="15.75" customHeight="1">
      <c r="B796" s="7"/>
    </row>
    <row r="797" spans="2:2" ht="15.75" customHeight="1">
      <c r="B797" s="7"/>
    </row>
    <row r="798" spans="2:2" ht="15.75" customHeight="1">
      <c r="B798" s="7"/>
    </row>
    <row r="799" spans="2:2" ht="15.75" customHeight="1">
      <c r="B799" s="7"/>
    </row>
    <row r="800" spans="2:2" ht="15.75" customHeight="1">
      <c r="B800" s="7"/>
    </row>
    <row r="801" spans="2:2" ht="15.75" customHeight="1">
      <c r="B801" s="7"/>
    </row>
    <row r="802" spans="2:2" ht="15.75" customHeight="1">
      <c r="B802" s="7"/>
    </row>
    <row r="803" spans="2:2" ht="15.75" customHeight="1">
      <c r="B803" s="7"/>
    </row>
    <row r="804" spans="2:2" ht="15.75" customHeight="1">
      <c r="B804" s="7"/>
    </row>
    <row r="805" spans="2:2" ht="15.75" customHeight="1">
      <c r="B805" s="7"/>
    </row>
    <row r="806" spans="2:2" ht="15.75" customHeight="1">
      <c r="B806" s="7"/>
    </row>
    <row r="807" spans="2:2" ht="15.75" customHeight="1">
      <c r="B807" s="7"/>
    </row>
    <row r="808" spans="2:2" ht="15.75" customHeight="1">
      <c r="B808" s="7"/>
    </row>
    <row r="809" spans="2:2" ht="15.75" customHeight="1">
      <c r="B809" s="7"/>
    </row>
    <row r="810" spans="2:2" ht="15.75" customHeight="1">
      <c r="B810" s="7"/>
    </row>
    <row r="811" spans="2:2" ht="15.75" customHeight="1">
      <c r="B811" s="7"/>
    </row>
    <row r="812" spans="2:2" ht="15.75" customHeight="1">
      <c r="B812" s="7"/>
    </row>
    <row r="813" spans="2:2" ht="15.75" customHeight="1">
      <c r="B813" s="7"/>
    </row>
    <row r="814" spans="2:2" ht="15.75" customHeight="1">
      <c r="B814" s="7"/>
    </row>
    <row r="815" spans="2:2" ht="15.75" customHeight="1">
      <c r="B815" s="7"/>
    </row>
    <row r="816" spans="2:2" ht="15.75" customHeight="1">
      <c r="B816" s="7"/>
    </row>
    <row r="817" spans="2:2" ht="15.75" customHeight="1">
      <c r="B817" s="7"/>
    </row>
    <row r="818" spans="2:2" ht="15.75" customHeight="1">
      <c r="B818" s="7"/>
    </row>
    <row r="819" spans="2:2" ht="15.75" customHeight="1">
      <c r="B819" s="7"/>
    </row>
    <row r="820" spans="2:2" ht="15.75" customHeight="1">
      <c r="B820" s="7"/>
    </row>
    <row r="821" spans="2:2" ht="15.75" customHeight="1">
      <c r="B821" s="7"/>
    </row>
    <row r="822" spans="2:2" ht="15.75" customHeight="1">
      <c r="B822" s="7"/>
    </row>
    <row r="823" spans="2:2" ht="15.75" customHeight="1">
      <c r="B823" s="7"/>
    </row>
    <row r="824" spans="2:2" ht="15.75" customHeight="1">
      <c r="B824" s="7"/>
    </row>
    <row r="825" spans="2:2" ht="15.75" customHeight="1">
      <c r="B825" s="7"/>
    </row>
    <row r="826" spans="2:2" ht="15.75" customHeight="1">
      <c r="B826" s="7"/>
    </row>
    <row r="827" spans="2:2" ht="15.75" customHeight="1">
      <c r="B827" s="7"/>
    </row>
    <row r="828" spans="2:2" ht="15.75" customHeight="1">
      <c r="B828" s="7"/>
    </row>
    <row r="829" spans="2:2" ht="15.75" customHeight="1">
      <c r="B829" s="7"/>
    </row>
    <row r="830" spans="2:2" ht="15.75" customHeight="1">
      <c r="B830" s="7"/>
    </row>
    <row r="831" spans="2:2" ht="15.75" customHeight="1">
      <c r="B831" s="7"/>
    </row>
    <row r="832" spans="2:2" ht="15.75" customHeight="1">
      <c r="B832" s="7"/>
    </row>
    <row r="833" spans="2:2" ht="15.75" customHeight="1">
      <c r="B833" s="7"/>
    </row>
    <row r="834" spans="2:2" ht="15.75" customHeight="1">
      <c r="B834" s="7"/>
    </row>
    <row r="835" spans="2:2" ht="15.75" customHeight="1">
      <c r="B835" s="7"/>
    </row>
    <row r="836" spans="2:2" ht="15.75" customHeight="1">
      <c r="B836" s="7"/>
    </row>
    <row r="837" spans="2:2" ht="15.75" customHeight="1">
      <c r="B837" s="7"/>
    </row>
    <row r="838" spans="2:2" ht="15.75" customHeight="1">
      <c r="B838" s="7"/>
    </row>
    <row r="839" spans="2:2" ht="15.75" customHeight="1">
      <c r="B839" s="7"/>
    </row>
    <row r="840" spans="2:2" ht="15.75" customHeight="1">
      <c r="B840" s="7"/>
    </row>
    <row r="841" spans="2:2" ht="15.75" customHeight="1">
      <c r="B841" s="7"/>
    </row>
    <row r="842" spans="2:2" ht="15.75" customHeight="1">
      <c r="B842" s="7"/>
    </row>
    <row r="843" spans="2:2" ht="15.75" customHeight="1">
      <c r="B843" s="7"/>
    </row>
    <row r="844" spans="2:2" ht="15.75" customHeight="1">
      <c r="B844" s="7"/>
    </row>
    <row r="845" spans="2:2" ht="15.75" customHeight="1">
      <c r="B845" s="7"/>
    </row>
    <row r="846" spans="2:2" ht="15.75" customHeight="1">
      <c r="B846" s="7"/>
    </row>
    <row r="847" spans="2:2" ht="15.75" customHeight="1">
      <c r="B847" s="7"/>
    </row>
    <row r="848" spans="2:2" ht="15.75" customHeight="1">
      <c r="B848" s="7"/>
    </row>
    <row r="849" spans="2:2" ht="15.75" customHeight="1">
      <c r="B849" s="7"/>
    </row>
    <row r="850" spans="2:2" ht="15.75" customHeight="1">
      <c r="B850" s="7"/>
    </row>
    <row r="851" spans="2:2" ht="15.75" customHeight="1">
      <c r="B851" s="7"/>
    </row>
    <row r="852" spans="2:2" ht="15.75" customHeight="1">
      <c r="B852" s="7"/>
    </row>
    <row r="853" spans="2:2" ht="15.75" customHeight="1">
      <c r="B853" s="7"/>
    </row>
    <row r="854" spans="2:2" ht="15.75" customHeight="1">
      <c r="B854" s="7"/>
    </row>
    <row r="855" spans="2:2" ht="15.75" customHeight="1">
      <c r="B855" s="7"/>
    </row>
    <row r="856" spans="2:2" ht="15.75" customHeight="1">
      <c r="B856" s="7"/>
    </row>
    <row r="857" spans="2:2" ht="15.75" customHeight="1">
      <c r="B857" s="7"/>
    </row>
    <row r="858" spans="2:2" ht="15.75" customHeight="1">
      <c r="B858" s="7"/>
    </row>
    <row r="859" spans="2:2" ht="15.75" customHeight="1">
      <c r="B859" s="7"/>
    </row>
    <row r="860" spans="2:2" ht="15.75" customHeight="1">
      <c r="B860" s="7"/>
    </row>
    <row r="861" spans="2:2" ht="15.75" customHeight="1">
      <c r="B861" s="7"/>
    </row>
    <row r="862" spans="2:2" ht="15.75" customHeight="1">
      <c r="B862" s="7"/>
    </row>
    <row r="863" spans="2:2" ht="15.75" customHeight="1">
      <c r="B863" s="7"/>
    </row>
    <row r="864" spans="2:2" ht="15.75" customHeight="1">
      <c r="B864" s="7"/>
    </row>
    <row r="865" spans="2:2" ht="15.75" customHeight="1">
      <c r="B865" s="7"/>
    </row>
    <row r="866" spans="2:2" ht="15.75" customHeight="1">
      <c r="B866" s="7"/>
    </row>
    <row r="867" spans="2:2" ht="15.75" customHeight="1">
      <c r="B867" s="7"/>
    </row>
    <row r="868" spans="2:2" ht="15.75" customHeight="1">
      <c r="B868" s="7"/>
    </row>
    <row r="869" spans="2:2" ht="15.75" customHeight="1">
      <c r="B869" s="7"/>
    </row>
    <row r="870" spans="2:2" ht="15.75" customHeight="1">
      <c r="B870" s="7"/>
    </row>
    <row r="871" spans="2:2" ht="15.75" customHeight="1">
      <c r="B871" s="7"/>
    </row>
    <row r="872" spans="2:2" ht="15.75" customHeight="1">
      <c r="B872" s="7"/>
    </row>
    <row r="873" spans="2:2" ht="15.75" customHeight="1">
      <c r="B873" s="7"/>
    </row>
    <row r="874" spans="2:2" ht="15.75" customHeight="1">
      <c r="B874" s="7"/>
    </row>
    <row r="875" spans="2:2" ht="15.75" customHeight="1">
      <c r="B875" s="7"/>
    </row>
    <row r="876" spans="2:2" ht="15.75" customHeight="1">
      <c r="B876" s="7"/>
    </row>
    <row r="877" spans="2:2" ht="15.75" customHeight="1">
      <c r="B877" s="7"/>
    </row>
    <row r="878" spans="2:2" ht="15.75" customHeight="1">
      <c r="B878" s="7"/>
    </row>
    <row r="879" spans="2:2" ht="15.75" customHeight="1">
      <c r="B879" s="7"/>
    </row>
    <row r="880" spans="2:2" ht="15.75" customHeight="1">
      <c r="B880" s="7"/>
    </row>
    <row r="881" spans="2:2" ht="15.75" customHeight="1">
      <c r="B881" s="7"/>
    </row>
    <row r="882" spans="2:2" ht="15.75" customHeight="1">
      <c r="B882" s="7"/>
    </row>
    <row r="883" spans="2:2" ht="15.75" customHeight="1">
      <c r="B883" s="7"/>
    </row>
    <row r="884" spans="2:2" ht="15.75" customHeight="1">
      <c r="B884" s="7"/>
    </row>
    <row r="885" spans="2:2" ht="15.75" customHeight="1">
      <c r="B885" s="7"/>
    </row>
    <row r="886" spans="2:2" ht="15.75" customHeight="1">
      <c r="B886" s="7"/>
    </row>
    <row r="887" spans="2:2" ht="15.75" customHeight="1">
      <c r="B887" s="7"/>
    </row>
    <row r="888" spans="2:2" ht="15.75" customHeight="1">
      <c r="B888" s="7"/>
    </row>
    <row r="889" spans="2:2" ht="15.75" customHeight="1">
      <c r="B889" s="7"/>
    </row>
    <row r="890" spans="2:2" ht="15.75" customHeight="1">
      <c r="B890" s="7"/>
    </row>
    <row r="891" spans="2:2" ht="15.75" customHeight="1">
      <c r="B891" s="7"/>
    </row>
    <row r="892" spans="2:2" ht="15.75" customHeight="1">
      <c r="B892" s="7"/>
    </row>
    <row r="893" spans="2:2" ht="15.75" customHeight="1">
      <c r="B893" s="7"/>
    </row>
    <row r="894" spans="2:2" ht="15.75" customHeight="1">
      <c r="B894" s="7"/>
    </row>
    <row r="895" spans="2:2" ht="15.75" customHeight="1">
      <c r="B895" s="7"/>
    </row>
    <row r="896" spans="2:2" ht="15.75" customHeight="1">
      <c r="B896" s="7"/>
    </row>
  </sheetData>
  <autoFilter ref="A4:C221" xr:uid="{00000000-0009-0000-0000-000005000000}"/>
  <mergeCells count="2">
    <mergeCell ref="A1:C1"/>
    <mergeCell ref="A2:C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1000"/>
  <sheetViews>
    <sheetView workbookViewId="0">
      <selection sqref="A1:C1"/>
    </sheetView>
  </sheetViews>
  <sheetFormatPr baseColWidth="10" defaultColWidth="10.140625" defaultRowHeight="15" customHeight="1"/>
  <cols>
    <col min="1" max="1" width="11.28515625" customWidth="1"/>
    <col min="2" max="3" width="17" customWidth="1"/>
    <col min="4" max="4" width="57.28515625" customWidth="1"/>
    <col min="5" max="5" width="11.28515625" customWidth="1"/>
    <col min="6" max="8" width="24.140625" customWidth="1"/>
    <col min="9" max="9" width="11.28515625" customWidth="1"/>
    <col min="10" max="10" width="8.28515625" customWidth="1"/>
    <col min="11" max="11" width="47.140625" customWidth="1"/>
    <col min="12" max="12" width="19.28515625" customWidth="1"/>
    <col min="13" max="13" width="80.140625" customWidth="1"/>
    <col min="14" max="26" width="11.28515625" customWidth="1"/>
  </cols>
  <sheetData>
    <row r="1" spans="1:13" ht="16">
      <c r="A1" s="333" t="s">
        <v>90</v>
      </c>
      <c r="B1" s="279"/>
      <c r="C1" s="334"/>
      <c r="E1" s="7"/>
      <c r="F1" s="7"/>
      <c r="G1" s="7"/>
      <c r="H1" s="7"/>
    </row>
    <row r="2" spans="1:13" ht="16">
      <c r="E2" s="7"/>
      <c r="F2" s="7"/>
      <c r="G2" s="7"/>
      <c r="H2" s="7"/>
    </row>
    <row r="3" spans="1:13" ht="16">
      <c r="A3" s="159" t="s">
        <v>92</v>
      </c>
      <c r="B3" s="160" t="s">
        <v>93</v>
      </c>
      <c r="C3" s="160" t="s">
        <v>94</v>
      </c>
      <c r="D3" s="160" t="s">
        <v>599</v>
      </c>
      <c r="E3" s="7"/>
      <c r="F3" s="161" t="s">
        <v>25</v>
      </c>
      <c r="G3" s="161" t="s">
        <v>27</v>
      </c>
      <c r="H3" s="161" t="s">
        <v>600</v>
      </c>
      <c r="J3" s="162" t="s">
        <v>448</v>
      </c>
      <c r="K3" s="162" t="s">
        <v>460</v>
      </c>
      <c r="L3" s="162" t="s">
        <v>601</v>
      </c>
      <c r="M3" s="162" t="s">
        <v>602</v>
      </c>
    </row>
    <row r="4" spans="1:13" ht="150">
      <c r="A4" s="163" t="s">
        <v>60</v>
      </c>
      <c r="B4" s="164" t="s">
        <v>99</v>
      </c>
      <c r="C4" s="164" t="s">
        <v>99</v>
      </c>
      <c r="D4" s="164" t="s">
        <v>603</v>
      </c>
      <c r="E4" s="7"/>
      <c r="F4" s="165" t="s">
        <v>28</v>
      </c>
      <c r="G4" s="165" t="s">
        <v>604</v>
      </c>
      <c r="H4" s="165" t="s">
        <v>605</v>
      </c>
      <c r="J4" s="165" t="s">
        <v>606</v>
      </c>
      <c r="K4" s="165" t="s">
        <v>607</v>
      </c>
      <c r="L4" s="165" t="s">
        <v>608</v>
      </c>
      <c r="M4" s="165" t="s">
        <v>609</v>
      </c>
    </row>
    <row r="5" spans="1:13" ht="51">
      <c r="A5" s="163" t="s">
        <v>60</v>
      </c>
      <c r="B5" s="166" t="s">
        <v>99</v>
      </c>
      <c r="C5" s="166" t="s">
        <v>100</v>
      </c>
      <c r="D5" s="166" t="s">
        <v>610</v>
      </c>
      <c r="E5" s="7"/>
      <c r="F5" s="165" t="s">
        <v>29</v>
      </c>
      <c r="G5" s="165" t="s">
        <v>611</v>
      </c>
      <c r="H5" s="165" t="s">
        <v>612</v>
      </c>
      <c r="J5" s="165" t="s">
        <v>606</v>
      </c>
      <c r="K5" s="165" t="s">
        <v>607</v>
      </c>
      <c r="L5" s="165" t="s">
        <v>613</v>
      </c>
      <c r="M5" s="165" t="s">
        <v>614</v>
      </c>
    </row>
    <row r="6" spans="1:13" ht="195">
      <c r="A6" s="163" t="s">
        <v>60</v>
      </c>
      <c r="B6" s="166" t="s">
        <v>99</v>
      </c>
      <c r="C6" s="166" t="s">
        <v>101</v>
      </c>
      <c r="D6" s="166" t="s">
        <v>615</v>
      </c>
      <c r="E6" s="7"/>
      <c r="F6" s="165" t="s">
        <v>30</v>
      </c>
      <c r="G6" s="165" t="s">
        <v>616</v>
      </c>
      <c r="H6" s="165" t="s">
        <v>617</v>
      </c>
      <c r="J6" s="165" t="s">
        <v>606</v>
      </c>
      <c r="K6" s="165" t="s">
        <v>607</v>
      </c>
      <c r="L6" s="165" t="s">
        <v>618</v>
      </c>
      <c r="M6" s="165" t="s">
        <v>619</v>
      </c>
    </row>
    <row r="7" spans="1:13" ht="105">
      <c r="A7" s="163" t="s">
        <v>60</v>
      </c>
      <c r="B7" s="166" t="s">
        <v>99</v>
      </c>
      <c r="C7" s="166" t="s">
        <v>102</v>
      </c>
      <c r="D7" s="166" t="s">
        <v>620</v>
      </c>
      <c r="E7" s="7"/>
      <c r="F7" s="165" t="s">
        <v>31</v>
      </c>
      <c r="G7" s="165" t="s">
        <v>621</v>
      </c>
      <c r="H7" s="165" t="s">
        <v>622</v>
      </c>
      <c r="J7" s="165" t="s">
        <v>606</v>
      </c>
      <c r="K7" s="165" t="s">
        <v>623</v>
      </c>
      <c r="L7" s="165" t="s">
        <v>624</v>
      </c>
      <c r="M7" s="165" t="s">
        <v>625</v>
      </c>
    </row>
    <row r="8" spans="1:13" ht="150">
      <c r="A8" s="163" t="s">
        <v>60</v>
      </c>
      <c r="B8" s="166" t="s">
        <v>99</v>
      </c>
      <c r="C8" s="166" t="s">
        <v>103</v>
      </c>
      <c r="D8" s="166" t="s">
        <v>626</v>
      </c>
      <c r="E8" s="7"/>
      <c r="F8" s="165" t="s">
        <v>32</v>
      </c>
      <c r="G8" s="165" t="s">
        <v>627</v>
      </c>
      <c r="H8" s="165" t="s">
        <v>628</v>
      </c>
      <c r="J8" s="165" t="s">
        <v>629</v>
      </c>
      <c r="K8" s="165" t="s">
        <v>630</v>
      </c>
      <c r="L8" s="165" t="s">
        <v>631</v>
      </c>
      <c r="M8" s="165" t="s">
        <v>632</v>
      </c>
    </row>
    <row r="9" spans="1:13" ht="210">
      <c r="A9" s="163" t="s">
        <v>60</v>
      </c>
      <c r="B9" s="166" t="s">
        <v>99</v>
      </c>
      <c r="C9" s="166" t="s">
        <v>104</v>
      </c>
      <c r="D9" s="166" t="s">
        <v>633</v>
      </c>
      <c r="E9" s="7"/>
      <c r="F9" s="165" t="s">
        <v>33</v>
      </c>
      <c r="G9" s="165" t="s">
        <v>634</v>
      </c>
      <c r="H9" s="165" t="s">
        <v>635</v>
      </c>
      <c r="J9" s="165" t="s">
        <v>494</v>
      </c>
      <c r="K9" s="165" t="s">
        <v>636</v>
      </c>
      <c r="L9" s="165" t="s">
        <v>637</v>
      </c>
      <c r="M9" s="165" t="s">
        <v>638</v>
      </c>
    </row>
    <row r="10" spans="1:13" ht="105">
      <c r="A10" s="163" t="s">
        <v>60</v>
      </c>
      <c r="B10" s="164" t="s">
        <v>105</v>
      </c>
      <c r="C10" s="164" t="s">
        <v>105</v>
      </c>
      <c r="D10" s="164" t="s">
        <v>639</v>
      </c>
      <c r="E10" s="7"/>
      <c r="F10" s="165" t="s">
        <v>34</v>
      </c>
      <c r="G10" s="165" t="s">
        <v>640</v>
      </c>
      <c r="H10" s="165" t="s">
        <v>641</v>
      </c>
      <c r="J10" s="165" t="s">
        <v>494</v>
      </c>
      <c r="K10" s="165" t="s">
        <v>642</v>
      </c>
      <c r="L10" s="165" t="s">
        <v>637</v>
      </c>
      <c r="M10" s="165" t="s">
        <v>643</v>
      </c>
    </row>
    <row r="11" spans="1:13" ht="195">
      <c r="A11" s="163" t="s">
        <v>60</v>
      </c>
      <c r="B11" s="166" t="s">
        <v>105</v>
      </c>
      <c r="C11" s="166" t="s">
        <v>106</v>
      </c>
      <c r="D11" s="166" t="s">
        <v>644</v>
      </c>
      <c r="E11" s="7"/>
      <c r="F11" s="165" t="s">
        <v>35</v>
      </c>
      <c r="G11" s="165" t="s">
        <v>645</v>
      </c>
      <c r="H11" s="165" t="s">
        <v>646</v>
      </c>
      <c r="J11" s="165" t="s">
        <v>494</v>
      </c>
      <c r="K11" s="165" t="s">
        <v>636</v>
      </c>
      <c r="L11" s="165" t="s">
        <v>647</v>
      </c>
      <c r="M11" s="165" t="s">
        <v>648</v>
      </c>
    </row>
    <row r="12" spans="1:13" ht="165">
      <c r="A12" s="163" t="s">
        <v>60</v>
      </c>
      <c r="B12" s="166" t="s">
        <v>105</v>
      </c>
      <c r="C12" s="166" t="s">
        <v>107</v>
      </c>
      <c r="D12" s="166" t="s">
        <v>649</v>
      </c>
      <c r="E12" s="7"/>
      <c r="F12" s="165" t="s">
        <v>36</v>
      </c>
      <c r="G12" s="165" t="s">
        <v>650</v>
      </c>
      <c r="H12" s="165" t="s">
        <v>651</v>
      </c>
      <c r="J12" s="165" t="s">
        <v>494</v>
      </c>
      <c r="K12" s="165" t="s">
        <v>652</v>
      </c>
      <c r="L12" s="165" t="s">
        <v>647</v>
      </c>
      <c r="M12" s="165" t="s">
        <v>653</v>
      </c>
    </row>
    <row r="13" spans="1:13" ht="240">
      <c r="A13" s="163" t="s">
        <v>60</v>
      </c>
      <c r="B13" s="164" t="s">
        <v>108</v>
      </c>
      <c r="C13" s="164" t="s">
        <v>108</v>
      </c>
      <c r="D13" s="164" t="s">
        <v>654</v>
      </c>
      <c r="E13" s="7"/>
      <c r="F13" s="165" t="s">
        <v>37</v>
      </c>
      <c r="G13" s="165" t="s">
        <v>655</v>
      </c>
      <c r="H13" s="165" t="s">
        <v>656</v>
      </c>
      <c r="J13" s="165" t="s">
        <v>494</v>
      </c>
      <c r="K13" s="165" t="s">
        <v>642</v>
      </c>
      <c r="L13" s="165" t="s">
        <v>647</v>
      </c>
      <c r="M13" s="165" t="s">
        <v>657</v>
      </c>
    </row>
    <row r="14" spans="1:13" ht="210">
      <c r="A14" s="163"/>
      <c r="B14" s="166" t="s">
        <v>108</v>
      </c>
      <c r="C14" s="166" t="s">
        <v>109</v>
      </c>
      <c r="D14" s="166" t="s">
        <v>654</v>
      </c>
      <c r="E14" s="7"/>
      <c r="F14" s="165" t="s">
        <v>38</v>
      </c>
      <c r="G14" s="165" t="s">
        <v>658</v>
      </c>
      <c r="H14" s="165" t="s">
        <v>659</v>
      </c>
      <c r="J14" s="165" t="s">
        <v>494</v>
      </c>
      <c r="K14" s="165" t="s">
        <v>660</v>
      </c>
      <c r="L14" s="165" t="s">
        <v>647</v>
      </c>
      <c r="M14" s="165" t="s">
        <v>661</v>
      </c>
    </row>
    <row r="15" spans="1:13" ht="225">
      <c r="A15" s="163" t="s">
        <v>60</v>
      </c>
      <c r="B15" s="164" t="s">
        <v>110</v>
      </c>
      <c r="C15" s="164" t="s">
        <v>110</v>
      </c>
      <c r="D15" s="164" t="s">
        <v>662</v>
      </c>
      <c r="E15" s="7"/>
      <c r="F15" s="165" t="s">
        <v>39</v>
      </c>
      <c r="G15" s="165" t="s">
        <v>663</v>
      </c>
      <c r="H15" s="165" t="s">
        <v>664</v>
      </c>
      <c r="J15" s="165" t="s">
        <v>494</v>
      </c>
      <c r="K15" s="165" t="s">
        <v>665</v>
      </c>
      <c r="L15" s="165" t="s">
        <v>666</v>
      </c>
      <c r="M15" s="165" t="s">
        <v>667</v>
      </c>
    </row>
    <row r="16" spans="1:13" ht="225">
      <c r="A16" s="163"/>
      <c r="B16" s="166" t="s">
        <v>110</v>
      </c>
      <c r="C16" s="166" t="s">
        <v>111</v>
      </c>
      <c r="D16" s="166" t="s">
        <v>662</v>
      </c>
      <c r="E16" s="7"/>
      <c r="F16" s="165" t="s">
        <v>40</v>
      </c>
      <c r="G16" s="165" t="s">
        <v>668</v>
      </c>
      <c r="H16" s="165" t="s">
        <v>669</v>
      </c>
      <c r="J16" s="165" t="s">
        <v>494</v>
      </c>
      <c r="K16" s="165" t="s">
        <v>636</v>
      </c>
      <c r="L16" s="165" t="s">
        <v>666</v>
      </c>
      <c r="M16" s="165" t="s">
        <v>670</v>
      </c>
    </row>
    <row r="17" spans="1:13" ht="34">
      <c r="A17" s="163" t="s">
        <v>60</v>
      </c>
      <c r="B17" s="164" t="s">
        <v>112</v>
      </c>
      <c r="C17" s="164" t="s">
        <v>112</v>
      </c>
      <c r="D17" s="164" t="s">
        <v>671</v>
      </c>
      <c r="E17" s="7"/>
      <c r="F17" s="167" t="s">
        <v>672</v>
      </c>
      <c r="G17" s="167" t="s">
        <v>89</v>
      </c>
      <c r="H17" s="165" t="s">
        <v>89</v>
      </c>
      <c r="J17" s="165" t="s">
        <v>494</v>
      </c>
      <c r="K17" s="165" t="s">
        <v>642</v>
      </c>
      <c r="L17" s="165" t="s">
        <v>666</v>
      </c>
      <c r="M17" s="165" t="s">
        <v>673</v>
      </c>
    </row>
    <row r="18" spans="1:13" ht="75">
      <c r="A18" s="163" t="s">
        <v>60</v>
      </c>
      <c r="B18" s="166" t="s">
        <v>112</v>
      </c>
      <c r="C18" s="166" t="s">
        <v>113</v>
      </c>
      <c r="D18" s="166" t="s">
        <v>674</v>
      </c>
      <c r="E18" s="7"/>
      <c r="F18" s="165" t="s">
        <v>42</v>
      </c>
      <c r="G18" s="165" t="s">
        <v>675</v>
      </c>
      <c r="H18" s="165" t="s">
        <v>676</v>
      </c>
      <c r="J18" s="165" t="s">
        <v>494</v>
      </c>
      <c r="K18" s="165" t="s">
        <v>636</v>
      </c>
      <c r="L18" s="165" t="s">
        <v>677</v>
      </c>
      <c r="M18" s="165" t="s">
        <v>678</v>
      </c>
    </row>
    <row r="19" spans="1:13" ht="314">
      <c r="A19" s="163" t="s">
        <v>60</v>
      </c>
      <c r="B19" s="166" t="s">
        <v>112</v>
      </c>
      <c r="C19" s="166" t="s">
        <v>114</v>
      </c>
      <c r="D19" s="166" t="s">
        <v>679</v>
      </c>
      <c r="E19" s="7"/>
      <c r="F19" s="165" t="s">
        <v>43</v>
      </c>
      <c r="G19" s="165" t="s">
        <v>680</v>
      </c>
      <c r="H19" s="165" t="s">
        <v>681</v>
      </c>
      <c r="J19" s="165" t="s">
        <v>494</v>
      </c>
      <c r="K19" s="165" t="s">
        <v>642</v>
      </c>
      <c r="L19" s="165" t="s">
        <v>677</v>
      </c>
      <c r="M19" s="165" t="s">
        <v>678</v>
      </c>
    </row>
    <row r="20" spans="1:13" ht="75">
      <c r="A20" s="163" t="s">
        <v>60</v>
      </c>
      <c r="B20" s="166" t="s">
        <v>112</v>
      </c>
      <c r="C20" s="166" t="s">
        <v>115</v>
      </c>
      <c r="D20" s="166" t="s">
        <v>682</v>
      </c>
      <c r="E20" s="7"/>
      <c r="F20" s="165" t="s">
        <v>44</v>
      </c>
      <c r="G20" s="165" t="s">
        <v>683</v>
      </c>
      <c r="H20" s="165" t="s">
        <v>684</v>
      </c>
      <c r="J20" s="165" t="s">
        <v>494</v>
      </c>
      <c r="K20" s="165" t="s">
        <v>636</v>
      </c>
      <c r="L20" s="165" t="s">
        <v>685</v>
      </c>
      <c r="M20" s="165" t="s">
        <v>638</v>
      </c>
    </row>
    <row r="21" spans="1:13" ht="15.75" customHeight="1">
      <c r="A21" s="163" t="s">
        <v>60</v>
      </c>
      <c r="B21" s="164" t="s">
        <v>116</v>
      </c>
      <c r="C21" s="164" t="s">
        <v>116</v>
      </c>
      <c r="D21" s="164" t="s">
        <v>686</v>
      </c>
      <c r="E21" s="7"/>
      <c r="F21" s="168"/>
      <c r="G21" s="168"/>
      <c r="H21" s="168"/>
      <c r="J21" s="165" t="s">
        <v>494</v>
      </c>
      <c r="K21" s="165" t="s">
        <v>642</v>
      </c>
      <c r="L21" s="165" t="s">
        <v>685</v>
      </c>
      <c r="M21" s="165" t="s">
        <v>643</v>
      </c>
    </row>
    <row r="22" spans="1:13" ht="15.75" customHeight="1">
      <c r="A22" s="163" t="s">
        <v>60</v>
      </c>
      <c r="B22" s="166" t="s">
        <v>116</v>
      </c>
      <c r="C22" s="166" t="s">
        <v>117</v>
      </c>
      <c r="D22" s="166" t="s">
        <v>687</v>
      </c>
      <c r="E22" s="7"/>
      <c r="F22" s="168"/>
      <c r="G22" s="168"/>
      <c r="H22" s="168"/>
      <c r="J22" s="165" t="s">
        <v>494</v>
      </c>
      <c r="K22" s="165" t="s">
        <v>665</v>
      </c>
      <c r="L22" s="165" t="s">
        <v>688</v>
      </c>
      <c r="M22" s="165" t="s">
        <v>667</v>
      </c>
    </row>
    <row r="23" spans="1:13" ht="15.75" customHeight="1">
      <c r="A23" s="163" t="s">
        <v>60</v>
      </c>
      <c r="B23" s="166" t="s">
        <v>116</v>
      </c>
      <c r="C23" s="166" t="s">
        <v>118</v>
      </c>
      <c r="D23" s="166" t="s">
        <v>689</v>
      </c>
      <c r="E23" s="7"/>
      <c r="F23" s="168"/>
      <c r="G23" s="168"/>
      <c r="H23" s="168"/>
      <c r="J23" s="165" t="s">
        <v>494</v>
      </c>
      <c r="K23" s="165" t="s">
        <v>636</v>
      </c>
      <c r="L23" s="165" t="s">
        <v>688</v>
      </c>
      <c r="M23" s="165" t="s">
        <v>670</v>
      </c>
    </row>
    <row r="24" spans="1:13" ht="15.75" customHeight="1">
      <c r="A24" s="163" t="s">
        <v>60</v>
      </c>
      <c r="B24" s="164" t="s">
        <v>119</v>
      </c>
      <c r="C24" s="164" t="s">
        <v>119</v>
      </c>
      <c r="D24" s="164" t="s">
        <v>690</v>
      </c>
      <c r="E24" s="7"/>
      <c r="F24" s="168"/>
      <c r="G24" s="168"/>
      <c r="H24" s="168"/>
      <c r="J24" s="165" t="s">
        <v>494</v>
      </c>
      <c r="K24" s="165" t="s">
        <v>642</v>
      </c>
      <c r="L24" s="165" t="s">
        <v>688</v>
      </c>
      <c r="M24" s="165" t="s">
        <v>673</v>
      </c>
    </row>
    <row r="25" spans="1:13" ht="15.75" customHeight="1">
      <c r="A25" s="163" t="s">
        <v>60</v>
      </c>
      <c r="B25" s="166" t="s">
        <v>119</v>
      </c>
      <c r="C25" s="166" t="s">
        <v>120</v>
      </c>
      <c r="D25" s="166" t="s">
        <v>691</v>
      </c>
      <c r="E25" s="7"/>
      <c r="F25" s="168"/>
      <c r="G25" s="168"/>
      <c r="H25" s="168"/>
      <c r="J25" s="165" t="s">
        <v>494</v>
      </c>
      <c r="K25" s="165" t="s">
        <v>636</v>
      </c>
      <c r="L25" s="165" t="s">
        <v>692</v>
      </c>
      <c r="M25" s="165" t="s">
        <v>693</v>
      </c>
    </row>
    <row r="26" spans="1:13" ht="15.75" customHeight="1">
      <c r="A26" s="163" t="s">
        <v>60</v>
      </c>
      <c r="B26" s="166" t="s">
        <v>119</v>
      </c>
      <c r="C26" s="166" t="s">
        <v>121</v>
      </c>
      <c r="D26" s="166" t="s">
        <v>694</v>
      </c>
      <c r="E26" s="7"/>
      <c r="F26" s="168"/>
      <c r="G26" s="168"/>
      <c r="H26" s="168"/>
      <c r="J26" s="165" t="s">
        <v>494</v>
      </c>
      <c r="K26" s="165" t="s">
        <v>642</v>
      </c>
      <c r="L26" s="165" t="s">
        <v>692</v>
      </c>
      <c r="M26" s="165" t="s">
        <v>695</v>
      </c>
    </row>
    <row r="27" spans="1:13" ht="15.75" customHeight="1">
      <c r="A27" s="163" t="s">
        <v>60</v>
      </c>
      <c r="B27" s="164" t="s">
        <v>122</v>
      </c>
      <c r="C27" s="164" t="s">
        <v>122</v>
      </c>
      <c r="D27" s="164" t="s">
        <v>696</v>
      </c>
      <c r="E27" s="7"/>
      <c r="F27" s="168"/>
      <c r="G27" s="168"/>
      <c r="H27" s="168"/>
      <c r="J27" s="165" t="s">
        <v>494</v>
      </c>
      <c r="K27" s="165" t="s">
        <v>636</v>
      </c>
      <c r="L27" s="165" t="s">
        <v>697</v>
      </c>
      <c r="M27" s="165" t="s">
        <v>698</v>
      </c>
    </row>
    <row r="28" spans="1:13" ht="15.75" customHeight="1">
      <c r="A28" s="163" t="s">
        <v>60</v>
      </c>
      <c r="B28" s="166" t="s">
        <v>122</v>
      </c>
      <c r="C28" s="166" t="s">
        <v>123</v>
      </c>
      <c r="D28" s="166" t="s">
        <v>699</v>
      </c>
      <c r="E28" s="7"/>
      <c r="F28" s="168"/>
      <c r="G28" s="168"/>
      <c r="H28" s="168"/>
      <c r="J28" s="165" t="s">
        <v>494</v>
      </c>
      <c r="K28" s="165" t="s">
        <v>642</v>
      </c>
      <c r="L28" s="165" t="s">
        <v>697</v>
      </c>
      <c r="M28" s="165" t="s">
        <v>700</v>
      </c>
    </row>
    <row r="29" spans="1:13" ht="15.75" customHeight="1">
      <c r="A29" s="163" t="s">
        <v>60</v>
      </c>
      <c r="B29" s="166" t="s">
        <v>122</v>
      </c>
      <c r="C29" s="166" t="s">
        <v>124</v>
      </c>
      <c r="D29" s="166" t="s">
        <v>701</v>
      </c>
      <c r="E29" s="7"/>
      <c r="F29" s="168"/>
      <c r="G29" s="168"/>
      <c r="H29" s="168"/>
      <c r="J29" s="165" t="s">
        <v>494</v>
      </c>
      <c r="K29" s="165" t="s">
        <v>636</v>
      </c>
      <c r="L29" s="165" t="s">
        <v>702</v>
      </c>
      <c r="M29" s="165" t="s">
        <v>703</v>
      </c>
    </row>
    <row r="30" spans="1:13" ht="15.75" customHeight="1">
      <c r="A30" s="163" t="s">
        <v>60</v>
      </c>
      <c r="B30" s="164" t="s">
        <v>125</v>
      </c>
      <c r="C30" s="164" t="s">
        <v>125</v>
      </c>
      <c r="D30" s="164" t="s">
        <v>704</v>
      </c>
      <c r="E30" s="7"/>
      <c r="F30" s="168"/>
      <c r="G30" s="168"/>
      <c r="H30" s="168"/>
      <c r="J30" s="165" t="s">
        <v>494</v>
      </c>
      <c r="K30" s="165" t="s">
        <v>642</v>
      </c>
      <c r="L30" s="165" t="s">
        <v>702</v>
      </c>
      <c r="M30" s="165" t="s">
        <v>705</v>
      </c>
    </row>
    <row r="31" spans="1:13" ht="15.75" customHeight="1">
      <c r="A31" s="163" t="s">
        <v>60</v>
      </c>
      <c r="B31" s="166" t="s">
        <v>125</v>
      </c>
      <c r="C31" s="166" t="s">
        <v>126</v>
      </c>
      <c r="D31" s="166" t="s">
        <v>706</v>
      </c>
      <c r="E31" s="7"/>
      <c r="F31" s="168"/>
      <c r="G31" s="168"/>
      <c r="H31" s="168"/>
      <c r="J31" s="165" t="s">
        <v>494</v>
      </c>
      <c r="K31" s="165" t="s">
        <v>665</v>
      </c>
      <c r="L31" s="165" t="s">
        <v>707</v>
      </c>
      <c r="M31" s="165" t="s">
        <v>708</v>
      </c>
    </row>
    <row r="32" spans="1:13" ht="15.75" customHeight="1">
      <c r="A32" s="163" t="s">
        <v>60</v>
      </c>
      <c r="B32" s="166" t="s">
        <v>125</v>
      </c>
      <c r="C32" s="166" t="s">
        <v>127</v>
      </c>
      <c r="D32" s="166" t="s">
        <v>709</v>
      </c>
      <c r="E32" s="7"/>
      <c r="F32" s="168"/>
      <c r="G32" s="168"/>
      <c r="H32" s="168"/>
      <c r="J32" s="165" t="s">
        <v>494</v>
      </c>
      <c r="K32" s="165" t="s">
        <v>636</v>
      </c>
      <c r="L32" s="165" t="s">
        <v>707</v>
      </c>
      <c r="M32" s="165" t="s">
        <v>710</v>
      </c>
    </row>
    <row r="33" spans="1:13" ht="15.75" customHeight="1">
      <c r="A33" s="163" t="s">
        <v>60</v>
      </c>
      <c r="B33" s="164" t="s">
        <v>128</v>
      </c>
      <c r="C33" s="164" t="s">
        <v>128</v>
      </c>
      <c r="D33" s="164" t="s">
        <v>711</v>
      </c>
      <c r="E33" s="7"/>
      <c r="F33" s="168"/>
      <c r="G33" s="168"/>
      <c r="H33" s="168"/>
      <c r="J33" s="165" t="s">
        <v>494</v>
      </c>
      <c r="K33" s="165" t="s">
        <v>642</v>
      </c>
      <c r="L33" s="165" t="s">
        <v>707</v>
      </c>
      <c r="M33" s="165" t="s">
        <v>712</v>
      </c>
    </row>
    <row r="34" spans="1:13" ht="15.75" customHeight="1">
      <c r="A34" s="163" t="s">
        <v>60</v>
      </c>
      <c r="B34" s="166" t="s">
        <v>128</v>
      </c>
      <c r="C34" s="166" t="s">
        <v>129</v>
      </c>
      <c r="D34" s="166" t="s">
        <v>711</v>
      </c>
      <c r="E34" s="7"/>
      <c r="F34" s="168"/>
      <c r="G34" s="168"/>
      <c r="H34" s="168"/>
      <c r="J34" s="165" t="s">
        <v>494</v>
      </c>
      <c r="K34" s="165" t="s">
        <v>636</v>
      </c>
      <c r="L34" s="165" t="s">
        <v>713</v>
      </c>
      <c r="M34" s="165" t="s">
        <v>714</v>
      </c>
    </row>
    <row r="35" spans="1:13" ht="15.75" customHeight="1">
      <c r="A35" s="163" t="s">
        <v>60</v>
      </c>
      <c r="B35" s="164" t="s">
        <v>130</v>
      </c>
      <c r="C35" s="164" t="s">
        <v>130</v>
      </c>
      <c r="D35" s="164" t="s">
        <v>715</v>
      </c>
      <c r="E35" s="7"/>
      <c r="F35" s="168"/>
      <c r="G35" s="168"/>
      <c r="H35" s="168"/>
      <c r="J35" s="165" t="s">
        <v>494</v>
      </c>
      <c r="K35" s="165" t="s">
        <v>642</v>
      </c>
      <c r="L35" s="165" t="s">
        <v>713</v>
      </c>
      <c r="M35" s="165" t="s">
        <v>716</v>
      </c>
    </row>
    <row r="36" spans="1:13" ht="15.75" customHeight="1">
      <c r="A36" s="163" t="s">
        <v>60</v>
      </c>
      <c r="B36" s="166" t="s">
        <v>130</v>
      </c>
      <c r="C36" s="166" t="s">
        <v>131</v>
      </c>
      <c r="D36" s="166" t="s">
        <v>715</v>
      </c>
      <c r="E36" s="7"/>
      <c r="F36" s="168"/>
      <c r="G36" s="168"/>
      <c r="H36" s="168"/>
      <c r="J36" s="165" t="s">
        <v>494</v>
      </c>
      <c r="K36" s="165" t="s">
        <v>665</v>
      </c>
      <c r="L36" s="165" t="s">
        <v>717</v>
      </c>
      <c r="M36" s="165" t="s">
        <v>718</v>
      </c>
    </row>
    <row r="37" spans="1:13" ht="15.75" customHeight="1">
      <c r="A37" s="163" t="s">
        <v>60</v>
      </c>
      <c r="B37" s="164" t="s">
        <v>132</v>
      </c>
      <c r="C37" s="164" t="s">
        <v>132</v>
      </c>
      <c r="D37" s="164" t="s">
        <v>719</v>
      </c>
      <c r="E37" s="7"/>
      <c r="F37" s="168"/>
      <c r="G37" s="168"/>
      <c r="H37" s="168"/>
      <c r="J37" s="165" t="s">
        <v>494</v>
      </c>
      <c r="K37" s="165" t="s">
        <v>636</v>
      </c>
      <c r="L37" s="165" t="s">
        <v>717</v>
      </c>
      <c r="M37" s="165" t="s">
        <v>720</v>
      </c>
    </row>
    <row r="38" spans="1:13" ht="15.75" customHeight="1">
      <c r="A38" s="163" t="s">
        <v>60</v>
      </c>
      <c r="B38" s="166" t="s">
        <v>132</v>
      </c>
      <c r="C38" s="166" t="s">
        <v>133</v>
      </c>
      <c r="D38" s="166" t="s">
        <v>719</v>
      </c>
      <c r="E38" s="7"/>
      <c r="F38" s="168"/>
      <c r="G38" s="168"/>
      <c r="H38" s="168"/>
      <c r="J38" s="165" t="s">
        <v>494</v>
      </c>
      <c r="K38" s="165" t="s">
        <v>642</v>
      </c>
      <c r="L38" s="165" t="s">
        <v>717</v>
      </c>
      <c r="M38" s="165" t="s">
        <v>721</v>
      </c>
    </row>
    <row r="39" spans="1:13" ht="15.75" customHeight="1">
      <c r="A39" s="163" t="s">
        <v>60</v>
      </c>
      <c r="B39" s="164" t="s">
        <v>134</v>
      </c>
      <c r="C39" s="164" t="s">
        <v>134</v>
      </c>
      <c r="D39" s="164" t="s">
        <v>722</v>
      </c>
      <c r="E39" s="7"/>
      <c r="F39" s="168"/>
      <c r="G39" s="168"/>
      <c r="H39" s="168"/>
      <c r="J39" s="165" t="s">
        <v>494</v>
      </c>
      <c r="K39" s="165" t="s">
        <v>665</v>
      </c>
      <c r="L39" s="165" t="s">
        <v>723</v>
      </c>
      <c r="M39" s="165" t="s">
        <v>724</v>
      </c>
    </row>
    <row r="40" spans="1:13" ht="15.75" customHeight="1">
      <c r="A40" s="163" t="s">
        <v>60</v>
      </c>
      <c r="B40" s="166" t="s">
        <v>134</v>
      </c>
      <c r="C40" s="166" t="s">
        <v>135</v>
      </c>
      <c r="D40" s="166" t="s">
        <v>722</v>
      </c>
      <c r="E40" s="7"/>
      <c r="F40" s="168"/>
      <c r="G40" s="168"/>
      <c r="H40" s="168"/>
      <c r="J40" s="165" t="s">
        <v>494</v>
      </c>
      <c r="K40" s="165" t="s">
        <v>636</v>
      </c>
      <c r="L40" s="165" t="s">
        <v>723</v>
      </c>
      <c r="M40" s="165" t="s">
        <v>725</v>
      </c>
    </row>
    <row r="41" spans="1:13" ht="15.75" customHeight="1">
      <c r="A41" s="163" t="s">
        <v>60</v>
      </c>
      <c r="B41" s="164" t="s">
        <v>136</v>
      </c>
      <c r="C41" s="164" t="s">
        <v>136</v>
      </c>
      <c r="D41" s="164" t="s">
        <v>726</v>
      </c>
      <c r="E41" s="7"/>
      <c r="F41" s="168"/>
      <c r="G41" s="168"/>
      <c r="H41" s="168"/>
      <c r="J41" s="165" t="s">
        <v>494</v>
      </c>
      <c r="K41" s="165" t="s">
        <v>665</v>
      </c>
      <c r="L41" s="165" t="s">
        <v>727</v>
      </c>
      <c r="M41" s="165" t="s">
        <v>728</v>
      </c>
    </row>
    <row r="42" spans="1:13" ht="15.75" customHeight="1">
      <c r="A42" s="163" t="s">
        <v>60</v>
      </c>
      <c r="B42" s="166" t="s">
        <v>136</v>
      </c>
      <c r="C42" s="166" t="s">
        <v>137</v>
      </c>
      <c r="D42" s="166" t="s">
        <v>726</v>
      </c>
      <c r="E42" s="7"/>
      <c r="F42" s="168"/>
      <c r="G42" s="168"/>
      <c r="H42" s="168"/>
      <c r="J42" s="165" t="s">
        <v>494</v>
      </c>
      <c r="K42" s="165" t="s">
        <v>642</v>
      </c>
      <c r="L42" s="165" t="s">
        <v>727</v>
      </c>
      <c r="M42" s="165" t="s">
        <v>729</v>
      </c>
    </row>
    <row r="43" spans="1:13" ht="15.75" customHeight="1">
      <c r="A43" s="169" t="s">
        <v>61</v>
      </c>
      <c r="B43" s="170" t="s">
        <v>138</v>
      </c>
      <c r="C43" s="170" t="s">
        <v>138</v>
      </c>
      <c r="D43" s="170" t="s">
        <v>730</v>
      </c>
      <c r="E43" s="7"/>
      <c r="F43" s="168"/>
      <c r="G43" s="168"/>
      <c r="H43" s="168"/>
      <c r="J43" s="165" t="s">
        <v>494</v>
      </c>
      <c r="K43" s="165" t="s">
        <v>636</v>
      </c>
      <c r="L43" s="165" t="s">
        <v>731</v>
      </c>
      <c r="M43" s="165" t="s">
        <v>732</v>
      </c>
    </row>
    <row r="44" spans="1:13" ht="15.75" customHeight="1">
      <c r="A44" s="169" t="s">
        <v>61</v>
      </c>
      <c r="B44" s="166" t="s">
        <v>138</v>
      </c>
      <c r="C44" s="166" t="s">
        <v>139</v>
      </c>
      <c r="D44" s="166" t="s">
        <v>730</v>
      </c>
      <c r="E44" s="7"/>
      <c r="F44" s="168"/>
      <c r="G44" s="168"/>
      <c r="H44" s="168"/>
      <c r="J44" s="165" t="s">
        <v>494</v>
      </c>
      <c r="K44" s="165" t="s">
        <v>642</v>
      </c>
      <c r="L44" s="165" t="s">
        <v>731</v>
      </c>
      <c r="M44" s="165" t="s">
        <v>733</v>
      </c>
    </row>
    <row r="45" spans="1:13" ht="15.75" customHeight="1">
      <c r="A45" s="169" t="s">
        <v>61</v>
      </c>
      <c r="B45" s="170" t="s">
        <v>140</v>
      </c>
      <c r="C45" s="170" t="s">
        <v>140</v>
      </c>
      <c r="D45" s="170" t="s">
        <v>734</v>
      </c>
      <c r="E45" s="7"/>
      <c r="F45" s="168"/>
      <c r="G45" s="168"/>
      <c r="H45" s="168"/>
      <c r="J45" s="165" t="s">
        <v>494</v>
      </c>
      <c r="K45" s="165" t="s">
        <v>665</v>
      </c>
      <c r="L45" s="165" t="s">
        <v>735</v>
      </c>
      <c r="M45" s="165" t="s">
        <v>736</v>
      </c>
    </row>
    <row r="46" spans="1:13" ht="15.75" customHeight="1">
      <c r="A46" s="169" t="s">
        <v>61</v>
      </c>
      <c r="B46" s="166" t="s">
        <v>140</v>
      </c>
      <c r="C46" s="166" t="s">
        <v>141</v>
      </c>
      <c r="D46" s="166" t="s">
        <v>737</v>
      </c>
      <c r="E46" s="7"/>
      <c r="F46" s="168"/>
      <c r="G46" s="168"/>
      <c r="H46" s="168"/>
      <c r="J46" s="165" t="s">
        <v>494</v>
      </c>
      <c r="K46" s="165" t="s">
        <v>642</v>
      </c>
      <c r="L46" s="165" t="s">
        <v>735</v>
      </c>
      <c r="M46" s="165" t="s">
        <v>732</v>
      </c>
    </row>
    <row r="47" spans="1:13" ht="15.75" customHeight="1">
      <c r="A47" s="169" t="s">
        <v>61</v>
      </c>
      <c r="B47" s="166" t="s">
        <v>140</v>
      </c>
      <c r="C47" s="166" t="s">
        <v>142</v>
      </c>
      <c r="D47" s="166" t="s">
        <v>738</v>
      </c>
      <c r="E47" s="7"/>
      <c r="F47" s="168"/>
      <c r="G47" s="168"/>
      <c r="H47" s="168"/>
      <c r="J47" s="165" t="s">
        <v>494</v>
      </c>
      <c r="K47" s="165" t="s">
        <v>642</v>
      </c>
      <c r="L47" s="165" t="s">
        <v>739</v>
      </c>
      <c r="M47" s="165" t="s">
        <v>733</v>
      </c>
    </row>
    <row r="48" spans="1:13" ht="15.75" customHeight="1">
      <c r="A48" s="169" t="s">
        <v>61</v>
      </c>
      <c r="B48" s="170" t="s">
        <v>143</v>
      </c>
      <c r="C48" s="170" t="s">
        <v>143</v>
      </c>
      <c r="D48" s="170" t="s">
        <v>740</v>
      </c>
      <c r="E48" s="7"/>
      <c r="F48" s="168"/>
      <c r="G48" s="168"/>
      <c r="H48" s="168"/>
      <c r="J48" s="165" t="s">
        <v>494</v>
      </c>
      <c r="K48" s="165" t="s">
        <v>665</v>
      </c>
      <c r="L48" s="165" t="s">
        <v>741</v>
      </c>
      <c r="M48" s="165" t="s">
        <v>742</v>
      </c>
    </row>
    <row r="49" spans="1:13" ht="15.75" customHeight="1">
      <c r="A49" s="169" t="s">
        <v>61</v>
      </c>
      <c r="B49" s="166" t="s">
        <v>143</v>
      </c>
      <c r="C49" s="166" t="s">
        <v>144</v>
      </c>
      <c r="D49" s="166" t="s">
        <v>743</v>
      </c>
      <c r="E49" s="7"/>
      <c r="F49" s="168"/>
      <c r="G49" s="168"/>
      <c r="H49" s="168"/>
      <c r="J49" s="165" t="s">
        <v>494</v>
      </c>
      <c r="K49" s="165" t="s">
        <v>665</v>
      </c>
      <c r="L49" s="165" t="s">
        <v>744</v>
      </c>
      <c r="M49" s="165" t="s">
        <v>745</v>
      </c>
    </row>
    <row r="50" spans="1:13" ht="15.75" customHeight="1">
      <c r="A50" s="169" t="s">
        <v>61</v>
      </c>
      <c r="B50" s="166" t="s">
        <v>143</v>
      </c>
      <c r="C50" s="166" t="s">
        <v>145</v>
      </c>
      <c r="D50" s="166" t="s">
        <v>746</v>
      </c>
      <c r="E50" s="7"/>
      <c r="F50" s="168"/>
      <c r="G50" s="168"/>
      <c r="H50" s="168"/>
      <c r="J50" s="165" t="s">
        <v>494</v>
      </c>
      <c r="K50" s="165" t="s">
        <v>636</v>
      </c>
      <c r="L50" s="165" t="s">
        <v>747</v>
      </c>
      <c r="M50" s="165" t="s">
        <v>748</v>
      </c>
    </row>
    <row r="51" spans="1:13" ht="15.75" customHeight="1">
      <c r="A51" s="169" t="s">
        <v>61</v>
      </c>
      <c r="B51" s="170" t="s">
        <v>146</v>
      </c>
      <c r="C51" s="170" t="s">
        <v>146</v>
      </c>
      <c r="D51" s="170" t="s">
        <v>749</v>
      </c>
      <c r="E51" s="7"/>
      <c r="F51" s="168"/>
      <c r="G51" s="168"/>
      <c r="H51" s="168"/>
      <c r="J51" s="165" t="s">
        <v>494</v>
      </c>
      <c r="K51" s="165" t="s">
        <v>636</v>
      </c>
      <c r="L51" s="165" t="s">
        <v>750</v>
      </c>
      <c r="M51" s="165" t="s">
        <v>751</v>
      </c>
    </row>
    <row r="52" spans="1:13" ht="15.75" customHeight="1">
      <c r="A52" s="169" t="s">
        <v>61</v>
      </c>
      <c r="B52" s="166" t="s">
        <v>146</v>
      </c>
      <c r="C52" s="166" t="s">
        <v>147</v>
      </c>
      <c r="D52" s="166" t="s">
        <v>749</v>
      </c>
      <c r="E52" s="7"/>
      <c r="F52" s="168"/>
      <c r="G52" s="168"/>
      <c r="H52" s="168"/>
      <c r="J52" s="165" t="s">
        <v>494</v>
      </c>
      <c r="K52" s="165" t="s">
        <v>636</v>
      </c>
      <c r="L52" s="165" t="s">
        <v>752</v>
      </c>
      <c r="M52" s="165" t="s">
        <v>753</v>
      </c>
    </row>
    <row r="53" spans="1:13" ht="15.75" customHeight="1">
      <c r="A53" s="169" t="s">
        <v>61</v>
      </c>
      <c r="B53" s="170" t="s">
        <v>148</v>
      </c>
      <c r="C53" s="170" t="s">
        <v>148</v>
      </c>
      <c r="D53" s="170" t="s">
        <v>754</v>
      </c>
      <c r="E53" s="7"/>
      <c r="F53" s="168"/>
      <c r="G53" s="168"/>
      <c r="H53" s="168"/>
      <c r="J53" s="165" t="s">
        <v>494</v>
      </c>
      <c r="K53" s="165" t="s">
        <v>636</v>
      </c>
      <c r="L53" s="165" t="s">
        <v>755</v>
      </c>
      <c r="M53" s="165" t="s">
        <v>756</v>
      </c>
    </row>
    <row r="54" spans="1:13" ht="15.75" customHeight="1">
      <c r="A54" s="169" t="s">
        <v>61</v>
      </c>
      <c r="B54" s="166" t="s">
        <v>148</v>
      </c>
      <c r="C54" s="166" t="s">
        <v>149</v>
      </c>
      <c r="D54" s="166" t="s">
        <v>757</v>
      </c>
      <c r="E54" s="7"/>
      <c r="F54" s="168"/>
      <c r="G54" s="168"/>
      <c r="H54" s="168"/>
      <c r="J54" s="165" t="s">
        <v>494</v>
      </c>
      <c r="K54" s="165" t="s">
        <v>636</v>
      </c>
      <c r="L54" s="165" t="s">
        <v>758</v>
      </c>
      <c r="M54" s="165" t="s">
        <v>759</v>
      </c>
    </row>
    <row r="55" spans="1:13" ht="15.75" customHeight="1">
      <c r="A55" s="169" t="s">
        <v>61</v>
      </c>
      <c r="B55" s="166" t="s">
        <v>148</v>
      </c>
      <c r="C55" s="166" t="s">
        <v>150</v>
      </c>
      <c r="D55" s="166" t="s">
        <v>760</v>
      </c>
      <c r="E55" s="7"/>
      <c r="F55" s="168"/>
      <c r="G55" s="168"/>
      <c r="H55" s="168"/>
      <c r="J55" s="165" t="s">
        <v>494</v>
      </c>
      <c r="K55" s="165" t="s">
        <v>636</v>
      </c>
      <c r="L55" s="165" t="s">
        <v>761</v>
      </c>
      <c r="M55" s="165" t="s">
        <v>762</v>
      </c>
    </row>
    <row r="56" spans="1:13" ht="15.75" customHeight="1">
      <c r="A56" s="169" t="s">
        <v>61</v>
      </c>
      <c r="B56" s="170" t="s">
        <v>151</v>
      </c>
      <c r="C56" s="170" t="s">
        <v>151</v>
      </c>
      <c r="D56" s="170" t="s">
        <v>763</v>
      </c>
      <c r="E56" s="7"/>
      <c r="F56" s="168"/>
      <c r="G56" s="168"/>
      <c r="H56" s="168"/>
      <c r="J56" s="165" t="s">
        <v>494</v>
      </c>
      <c r="K56" s="165" t="s">
        <v>636</v>
      </c>
      <c r="L56" s="165" t="s">
        <v>764</v>
      </c>
      <c r="M56" s="165" t="s">
        <v>765</v>
      </c>
    </row>
    <row r="57" spans="1:13" ht="15.75" customHeight="1">
      <c r="A57" s="169" t="s">
        <v>61</v>
      </c>
      <c r="B57" s="166" t="s">
        <v>151</v>
      </c>
      <c r="C57" s="166" t="s">
        <v>152</v>
      </c>
      <c r="D57" s="166" t="s">
        <v>763</v>
      </c>
      <c r="E57" s="7"/>
      <c r="F57" s="168"/>
      <c r="G57" s="168"/>
      <c r="H57" s="168"/>
      <c r="J57" s="165" t="s">
        <v>494</v>
      </c>
      <c r="K57" s="165" t="s">
        <v>636</v>
      </c>
      <c r="L57" s="165" t="s">
        <v>766</v>
      </c>
      <c r="M57" s="165" t="s">
        <v>767</v>
      </c>
    </row>
    <row r="58" spans="1:13" ht="15.75" customHeight="1">
      <c r="A58" s="169" t="s">
        <v>61</v>
      </c>
      <c r="B58" s="170" t="s">
        <v>153</v>
      </c>
      <c r="C58" s="170" t="s">
        <v>153</v>
      </c>
      <c r="D58" s="170" t="s">
        <v>768</v>
      </c>
      <c r="E58" s="7"/>
      <c r="F58" s="168"/>
      <c r="G58" s="168"/>
      <c r="H58" s="168"/>
      <c r="J58" s="165" t="s">
        <v>494</v>
      </c>
      <c r="K58" s="165" t="s">
        <v>652</v>
      </c>
      <c r="L58" s="165" t="s">
        <v>766</v>
      </c>
      <c r="M58" s="165" t="s">
        <v>769</v>
      </c>
    </row>
    <row r="59" spans="1:13" ht="15.75" customHeight="1">
      <c r="A59" s="169" t="s">
        <v>61</v>
      </c>
      <c r="B59" s="166" t="s">
        <v>153</v>
      </c>
      <c r="C59" s="166" t="s">
        <v>154</v>
      </c>
      <c r="D59" s="166" t="s">
        <v>770</v>
      </c>
      <c r="E59" s="7"/>
      <c r="F59" s="168"/>
      <c r="G59" s="168"/>
      <c r="H59" s="168"/>
      <c r="J59" s="165" t="s">
        <v>494</v>
      </c>
      <c r="K59" s="165" t="s">
        <v>636</v>
      </c>
      <c r="L59" s="165" t="s">
        <v>771</v>
      </c>
      <c r="M59" s="165" t="s">
        <v>772</v>
      </c>
    </row>
    <row r="60" spans="1:13" ht="15.75" customHeight="1">
      <c r="A60" s="169" t="s">
        <v>61</v>
      </c>
      <c r="B60" s="166" t="s">
        <v>153</v>
      </c>
      <c r="C60" s="166" t="s">
        <v>155</v>
      </c>
      <c r="D60" s="166" t="s">
        <v>773</v>
      </c>
      <c r="E60" s="7"/>
      <c r="F60" s="168"/>
      <c r="G60" s="168"/>
      <c r="H60" s="168"/>
      <c r="J60" s="165" t="s">
        <v>494</v>
      </c>
      <c r="K60" s="165" t="s">
        <v>636</v>
      </c>
      <c r="L60" s="165" t="s">
        <v>774</v>
      </c>
      <c r="M60" s="165" t="s">
        <v>775</v>
      </c>
    </row>
    <row r="61" spans="1:13" ht="15.75" customHeight="1">
      <c r="A61" s="169" t="s">
        <v>61</v>
      </c>
      <c r="B61" s="166" t="s">
        <v>153</v>
      </c>
      <c r="C61" s="166" t="s">
        <v>156</v>
      </c>
      <c r="D61" s="166" t="s">
        <v>776</v>
      </c>
      <c r="E61" s="7"/>
      <c r="F61" s="168"/>
      <c r="G61" s="168"/>
      <c r="H61" s="168"/>
      <c r="J61" s="165" t="s">
        <v>494</v>
      </c>
      <c r="K61" s="165" t="s">
        <v>636</v>
      </c>
      <c r="L61" s="165" t="s">
        <v>777</v>
      </c>
      <c r="M61" s="165" t="s">
        <v>778</v>
      </c>
    </row>
    <row r="62" spans="1:13" ht="15.75" customHeight="1">
      <c r="A62" s="169" t="s">
        <v>61</v>
      </c>
      <c r="B62" s="170" t="s">
        <v>157</v>
      </c>
      <c r="C62" s="170" t="s">
        <v>157</v>
      </c>
      <c r="D62" s="170" t="s">
        <v>779</v>
      </c>
      <c r="E62" s="7"/>
      <c r="F62" s="168"/>
      <c r="G62" s="168"/>
      <c r="H62" s="168"/>
      <c r="J62" s="165" t="s">
        <v>494</v>
      </c>
      <c r="K62" s="165" t="s">
        <v>636</v>
      </c>
      <c r="L62" s="165" t="s">
        <v>780</v>
      </c>
      <c r="M62" s="165" t="s">
        <v>781</v>
      </c>
    </row>
    <row r="63" spans="1:13" ht="15.75" customHeight="1">
      <c r="A63" s="169" t="s">
        <v>61</v>
      </c>
      <c r="B63" s="166" t="s">
        <v>157</v>
      </c>
      <c r="C63" s="166" t="s">
        <v>158</v>
      </c>
      <c r="D63" s="166" t="s">
        <v>782</v>
      </c>
      <c r="E63" s="7"/>
      <c r="F63" s="168"/>
      <c r="G63" s="168"/>
      <c r="H63" s="168"/>
      <c r="J63" s="165" t="s">
        <v>494</v>
      </c>
      <c r="K63" s="165" t="s">
        <v>636</v>
      </c>
      <c r="L63" s="165" t="s">
        <v>783</v>
      </c>
      <c r="M63" s="165" t="s">
        <v>765</v>
      </c>
    </row>
    <row r="64" spans="1:13" ht="15.75" customHeight="1">
      <c r="A64" s="169" t="s">
        <v>61</v>
      </c>
      <c r="B64" s="166" t="s">
        <v>157</v>
      </c>
      <c r="C64" s="166" t="s">
        <v>159</v>
      </c>
      <c r="D64" s="166" t="s">
        <v>784</v>
      </c>
      <c r="E64" s="7"/>
      <c r="F64" s="168"/>
      <c r="G64" s="168"/>
      <c r="H64" s="168"/>
      <c r="J64" s="165" t="s">
        <v>494</v>
      </c>
      <c r="K64" s="165" t="s">
        <v>636</v>
      </c>
      <c r="L64" s="165" t="s">
        <v>785</v>
      </c>
      <c r="M64" s="165" t="s">
        <v>786</v>
      </c>
    </row>
    <row r="65" spans="1:13" ht="15.75" customHeight="1">
      <c r="A65" s="169" t="s">
        <v>61</v>
      </c>
      <c r="B65" s="166" t="s">
        <v>157</v>
      </c>
      <c r="C65" s="166" t="s">
        <v>160</v>
      </c>
      <c r="D65" s="166" t="s">
        <v>787</v>
      </c>
      <c r="E65" s="7"/>
      <c r="F65" s="168"/>
      <c r="G65" s="168"/>
      <c r="H65" s="168"/>
      <c r="J65" s="165" t="s">
        <v>494</v>
      </c>
      <c r="K65" s="165" t="s">
        <v>636</v>
      </c>
      <c r="L65" s="165" t="s">
        <v>788</v>
      </c>
      <c r="M65" s="165" t="s">
        <v>789</v>
      </c>
    </row>
    <row r="66" spans="1:13" ht="15.75" customHeight="1">
      <c r="A66" s="169" t="s">
        <v>61</v>
      </c>
      <c r="B66" s="166" t="s">
        <v>157</v>
      </c>
      <c r="C66" s="166" t="s">
        <v>790</v>
      </c>
      <c r="D66" s="166" t="s">
        <v>791</v>
      </c>
      <c r="E66" s="7"/>
      <c r="F66" s="168"/>
      <c r="G66" s="168"/>
      <c r="H66" s="168"/>
      <c r="J66" s="165" t="s">
        <v>494</v>
      </c>
      <c r="K66" s="165" t="s">
        <v>636</v>
      </c>
      <c r="L66" s="165" t="s">
        <v>792</v>
      </c>
      <c r="M66" s="165" t="s">
        <v>793</v>
      </c>
    </row>
    <row r="67" spans="1:13" ht="15.75" customHeight="1">
      <c r="A67" s="169" t="s">
        <v>61</v>
      </c>
      <c r="B67" s="170" t="s">
        <v>161</v>
      </c>
      <c r="C67" s="170" t="s">
        <v>161</v>
      </c>
      <c r="D67" s="170" t="s">
        <v>794</v>
      </c>
      <c r="E67" s="7"/>
      <c r="F67" s="168"/>
      <c r="G67" s="168"/>
      <c r="H67" s="168"/>
      <c r="J67" s="165" t="s">
        <v>494</v>
      </c>
      <c r="K67" s="165" t="s">
        <v>636</v>
      </c>
      <c r="L67" s="165" t="s">
        <v>795</v>
      </c>
      <c r="M67" s="165" t="s">
        <v>796</v>
      </c>
    </row>
    <row r="68" spans="1:13" ht="15.75" customHeight="1">
      <c r="A68" s="169" t="s">
        <v>61</v>
      </c>
      <c r="B68" s="166" t="s">
        <v>161</v>
      </c>
      <c r="C68" s="166" t="s">
        <v>162</v>
      </c>
      <c r="D68" s="166" t="s">
        <v>794</v>
      </c>
      <c r="E68" s="7"/>
      <c r="F68" s="168"/>
      <c r="G68" s="168"/>
      <c r="H68" s="168"/>
      <c r="J68" s="165" t="s">
        <v>494</v>
      </c>
      <c r="K68" s="165" t="s">
        <v>797</v>
      </c>
      <c r="L68" s="165" t="s">
        <v>795</v>
      </c>
      <c r="M68" s="165" t="s">
        <v>798</v>
      </c>
    </row>
    <row r="69" spans="1:13" ht="15.75" customHeight="1">
      <c r="A69" s="171" t="s">
        <v>62</v>
      </c>
      <c r="B69" s="172" t="s">
        <v>163</v>
      </c>
      <c r="C69" s="172" t="s">
        <v>163</v>
      </c>
      <c r="D69" s="172" t="s">
        <v>799</v>
      </c>
      <c r="E69" s="7"/>
      <c r="F69" s="168"/>
      <c r="G69" s="168"/>
      <c r="H69" s="168"/>
      <c r="J69" s="165" t="s">
        <v>494</v>
      </c>
      <c r="K69" s="165" t="s">
        <v>636</v>
      </c>
      <c r="L69" s="165" t="s">
        <v>800</v>
      </c>
      <c r="M69" s="165" t="s">
        <v>801</v>
      </c>
    </row>
    <row r="70" spans="1:13" ht="15.75" customHeight="1">
      <c r="A70" s="171" t="s">
        <v>62</v>
      </c>
      <c r="B70" s="166" t="s">
        <v>163</v>
      </c>
      <c r="C70" s="166" t="s">
        <v>164</v>
      </c>
      <c r="D70" s="166" t="s">
        <v>802</v>
      </c>
      <c r="E70" s="7"/>
      <c r="F70" s="168"/>
      <c r="G70" s="168"/>
      <c r="H70" s="168"/>
      <c r="J70" s="165" t="s">
        <v>494</v>
      </c>
      <c r="K70" s="165" t="s">
        <v>636</v>
      </c>
      <c r="L70" s="165" t="s">
        <v>803</v>
      </c>
      <c r="M70" s="165" t="s">
        <v>804</v>
      </c>
    </row>
    <row r="71" spans="1:13" ht="15.75" customHeight="1">
      <c r="A71" s="171" t="s">
        <v>62</v>
      </c>
      <c r="B71" s="166" t="s">
        <v>163</v>
      </c>
      <c r="C71" s="166" t="s">
        <v>165</v>
      </c>
      <c r="D71" s="166" t="s">
        <v>805</v>
      </c>
      <c r="E71" s="7"/>
      <c r="F71" s="168"/>
      <c r="G71" s="168"/>
      <c r="H71" s="168"/>
      <c r="J71" s="165" t="s">
        <v>494</v>
      </c>
      <c r="K71" s="165" t="s">
        <v>636</v>
      </c>
      <c r="L71" s="165" t="s">
        <v>806</v>
      </c>
      <c r="M71" s="165" t="s">
        <v>807</v>
      </c>
    </row>
    <row r="72" spans="1:13" ht="15.75" customHeight="1">
      <c r="A72" s="171" t="s">
        <v>62</v>
      </c>
      <c r="B72" s="172" t="s">
        <v>166</v>
      </c>
      <c r="C72" s="172" t="s">
        <v>166</v>
      </c>
      <c r="D72" s="172" t="s">
        <v>808</v>
      </c>
      <c r="E72" s="7"/>
      <c r="F72" s="168"/>
      <c r="G72" s="168"/>
      <c r="H72" s="168"/>
      <c r="J72" s="165" t="s">
        <v>494</v>
      </c>
      <c r="K72" s="165" t="s">
        <v>636</v>
      </c>
      <c r="L72" s="165" t="s">
        <v>809</v>
      </c>
      <c r="M72" s="165" t="s">
        <v>810</v>
      </c>
    </row>
    <row r="73" spans="1:13" ht="15.75" customHeight="1">
      <c r="A73" s="171" t="s">
        <v>62</v>
      </c>
      <c r="B73" s="166" t="s">
        <v>166</v>
      </c>
      <c r="C73" s="166" t="s">
        <v>167</v>
      </c>
      <c r="D73" s="166" t="s">
        <v>811</v>
      </c>
      <c r="E73" s="7"/>
      <c r="F73" s="168"/>
      <c r="G73" s="168"/>
      <c r="H73" s="168"/>
      <c r="J73" s="165" t="s">
        <v>494</v>
      </c>
      <c r="K73" s="165" t="s">
        <v>636</v>
      </c>
      <c r="L73" s="165" t="s">
        <v>812</v>
      </c>
      <c r="M73" s="165" t="s">
        <v>813</v>
      </c>
    </row>
    <row r="74" spans="1:13" ht="15.75" customHeight="1">
      <c r="A74" s="171" t="s">
        <v>62</v>
      </c>
      <c r="B74" s="166" t="s">
        <v>166</v>
      </c>
      <c r="C74" s="166" t="s">
        <v>168</v>
      </c>
      <c r="D74" s="166" t="s">
        <v>814</v>
      </c>
      <c r="E74" s="7"/>
      <c r="F74" s="168"/>
      <c r="G74" s="168"/>
      <c r="H74" s="168"/>
      <c r="J74" s="165" t="s">
        <v>494</v>
      </c>
      <c r="K74" s="165" t="s">
        <v>636</v>
      </c>
      <c r="L74" s="165" t="s">
        <v>815</v>
      </c>
      <c r="M74" s="165" t="s">
        <v>816</v>
      </c>
    </row>
    <row r="75" spans="1:13" ht="15.75" customHeight="1">
      <c r="A75" s="171" t="s">
        <v>62</v>
      </c>
      <c r="B75" s="166" t="s">
        <v>166</v>
      </c>
      <c r="C75" s="166" t="s">
        <v>169</v>
      </c>
      <c r="D75" s="166" t="s">
        <v>817</v>
      </c>
      <c r="E75" s="7"/>
      <c r="F75" s="168"/>
      <c r="G75" s="168"/>
      <c r="H75" s="168"/>
      <c r="J75" s="165" t="s">
        <v>494</v>
      </c>
      <c r="K75" s="165" t="s">
        <v>636</v>
      </c>
      <c r="L75" s="165" t="s">
        <v>818</v>
      </c>
      <c r="M75" s="165" t="s">
        <v>819</v>
      </c>
    </row>
    <row r="76" spans="1:13" ht="15.75" customHeight="1">
      <c r="A76" s="171" t="s">
        <v>62</v>
      </c>
      <c r="B76" s="172" t="s">
        <v>170</v>
      </c>
      <c r="C76" s="172" t="s">
        <v>170</v>
      </c>
      <c r="D76" s="172" t="s">
        <v>820</v>
      </c>
      <c r="E76" s="7"/>
      <c r="F76" s="168"/>
      <c r="G76" s="168"/>
      <c r="H76" s="168"/>
      <c r="J76" s="165" t="s">
        <v>494</v>
      </c>
      <c r="K76" s="165" t="s">
        <v>636</v>
      </c>
      <c r="L76" s="165" t="s">
        <v>821</v>
      </c>
      <c r="M76" s="165" t="s">
        <v>822</v>
      </c>
    </row>
    <row r="77" spans="1:13" ht="15.75" customHeight="1">
      <c r="A77" s="171" t="s">
        <v>62</v>
      </c>
      <c r="B77" s="166" t="s">
        <v>170</v>
      </c>
      <c r="C77" s="166" t="s">
        <v>171</v>
      </c>
      <c r="D77" s="166" t="s">
        <v>823</v>
      </c>
      <c r="E77" s="7"/>
      <c r="F77" s="168"/>
      <c r="G77" s="168"/>
      <c r="H77" s="168"/>
      <c r="J77" s="165" t="s">
        <v>494</v>
      </c>
      <c r="K77" s="165" t="s">
        <v>642</v>
      </c>
      <c r="L77" s="165" t="s">
        <v>824</v>
      </c>
      <c r="M77" s="165" t="s">
        <v>825</v>
      </c>
    </row>
    <row r="78" spans="1:13" ht="15.75" customHeight="1">
      <c r="A78" s="171" t="s">
        <v>62</v>
      </c>
      <c r="B78" s="166" t="s">
        <v>170</v>
      </c>
      <c r="C78" s="166" t="s">
        <v>172</v>
      </c>
      <c r="D78" s="166" t="s">
        <v>826</v>
      </c>
      <c r="E78" s="7"/>
      <c r="F78" s="168"/>
      <c r="G78" s="168"/>
      <c r="H78" s="168"/>
      <c r="J78" s="165" t="s">
        <v>494</v>
      </c>
      <c r="K78" s="165" t="s">
        <v>642</v>
      </c>
      <c r="L78" s="165" t="s">
        <v>827</v>
      </c>
      <c r="M78" s="165" t="s">
        <v>828</v>
      </c>
    </row>
    <row r="79" spans="1:13" ht="15.75" customHeight="1">
      <c r="A79" s="171" t="s">
        <v>62</v>
      </c>
      <c r="B79" s="172" t="s">
        <v>173</v>
      </c>
      <c r="C79" s="172" t="s">
        <v>173</v>
      </c>
      <c r="D79" s="172" t="s">
        <v>829</v>
      </c>
      <c r="E79" s="7"/>
      <c r="F79" s="168"/>
      <c r="G79" s="168"/>
      <c r="H79" s="168"/>
      <c r="J79" s="165" t="s">
        <v>494</v>
      </c>
      <c r="K79" s="165" t="s">
        <v>642</v>
      </c>
      <c r="L79" s="165" t="s">
        <v>830</v>
      </c>
      <c r="M79" s="165" t="s">
        <v>831</v>
      </c>
    </row>
    <row r="80" spans="1:13" ht="15.75" customHeight="1">
      <c r="A80" s="171" t="s">
        <v>62</v>
      </c>
      <c r="B80" s="166" t="s">
        <v>173</v>
      </c>
      <c r="C80" s="166" t="s">
        <v>174</v>
      </c>
      <c r="D80" s="166" t="s">
        <v>829</v>
      </c>
      <c r="E80" s="7"/>
      <c r="F80" s="168"/>
      <c r="G80" s="168"/>
      <c r="H80" s="168"/>
      <c r="J80" s="165" t="s">
        <v>494</v>
      </c>
      <c r="K80" s="165" t="s">
        <v>642</v>
      </c>
      <c r="L80" s="165" t="s">
        <v>832</v>
      </c>
      <c r="M80" s="165" t="s">
        <v>831</v>
      </c>
    </row>
    <row r="81" spans="1:13" ht="15.75" customHeight="1">
      <c r="A81" s="171" t="s">
        <v>62</v>
      </c>
      <c r="B81" s="172" t="s">
        <v>175</v>
      </c>
      <c r="C81" s="172" t="s">
        <v>175</v>
      </c>
      <c r="D81" s="172" t="s">
        <v>833</v>
      </c>
      <c r="E81" s="7"/>
      <c r="F81" s="168"/>
      <c r="G81" s="168"/>
      <c r="H81" s="168"/>
      <c r="J81" s="165" t="s">
        <v>494</v>
      </c>
      <c r="K81" s="165" t="s">
        <v>642</v>
      </c>
      <c r="L81" s="165" t="s">
        <v>834</v>
      </c>
      <c r="M81" s="165" t="s">
        <v>828</v>
      </c>
    </row>
    <row r="82" spans="1:13" ht="15.75" customHeight="1">
      <c r="A82" s="171" t="s">
        <v>62</v>
      </c>
      <c r="B82" s="166" t="s">
        <v>175</v>
      </c>
      <c r="C82" s="166" t="s">
        <v>176</v>
      </c>
      <c r="D82" s="166" t="s">
        <v>833</v>
      </c>
      <c r="E82" s="7"/>
      <c r="F82" s="168"/>
      <c r="G82" s="168"/>
      <c r="H82" s="168"/>
      <c r="J82" s="165" t="s">
        <v>494</v>
      </c>
      <c r="K82" s="165" t="s">
        <v>642</v>
      </c>
      <c r="L82" s="165" t="s">
        <v>835</v>
      </c>
      <c r="M82" s="165" t="s">
        <v>836</v>
      </c>
    </row>
    <row r="83" spans="1:13" ht="15.75" customHeight="1">
      <c r="A83" s="171" t="s">
        <v>62</v>
      </c>
      <c r="B83" s="172" t="s">
        <v>177</v>
      </c>
      <c r="C83" s="172" t="s">
        <v>177</v>
      </c>
      <c r="D83" s="172" t="s">
        <v>837</v>
      </c>
      <c r="E83" s="7"/>
      <c r="F83" s="168"/>
      <c r="G83" s="168"/>
      <c r="H83" s="168"/>
      <c r="J83" s="165" t="s">
        <v>494</v>
      </c>
      <c r="K83" s="165" t="s">
        <v>642</v>
      </c>
      <c r="L83" s="165" t="s">
        <v>838</v>
      </c>
      <c r="M83" s="165" t="s">
        <v>839</v>
      </c>
    </row>
    <row r="84" spans="1:13" ht="15.75" customHeight="1">
      <c r="A84" s="171" t="s">
        <v>62</v>
      </c>
      <c r="B84" s="166" t="s">
        <v>177</v>
      </c>
      <c r="C84" s="166" t="s">
        <v>178</v>
      </c>
      <c r="D84" s="166" t="s">
        <v>837</v>
      </c>
      <c r="E84" s="7"/>
      <c r="F84" s="168"/>
      <c r="G84" s="168"/>
      <c r="H84" s="168"/>
      <c r="J84" s="165" t="s">
        <v>494</v>
      </c>
      <c r="K84" s="165" t="s">
        <v>642</v>
      </c>
      <c r="L84" s="165" t="s">
        <v>840</v>
      </c>
      <c r="M84" s="165" t="s">
        <v>841</v>
      </c>
    </row>
    <row r="85" spans="1:13" ht="15.75" customHeight="1">
      <c r="A85" s="171" t="s">
        <v>62</v>
      </c>
      <c r="B85" s="172" t="s">
        <v>179</v>
      </c>
      <c r="C85" s="172" t="s">
        <v>179</v>
      </c>
      <c r="D85" s="172" t="s">
        <v>842</v>
      </c>
      <c r="E85" s="7"/>
      <c r="F85" s="168"/>
      <c r="G85" s="168"/>
      <c r="H85" s="168"/>
      <c r="J85" s="165" t="s">
        <v>494</v>
      </c>
      <c r="K85" s="165" t="s">
        <v>642</v>
      </c>
      <c r="L85" s="165" t="s">
        <v>843</v>
      </c>
      <c r="M85" s="165" t="s">
        <v>844</v>
      </c>
    </row>
    <row r="86" spans="1:13" ht="15.75" customHeight="1">
      <c r="A86" s="171" t="s">
        <v>62</v>
      </c>
      <c r="B86" s="166" t="s">
        <v>179</v>
      </c>
      <c r="C86" s="166" t="s">
        <v>180</v>
      </c>
      <c r="D86" s="166" t="s">
        <v>842</v>
      </c>
      <c r="E86" s="7"/>
      <c r="F86" s="168"/>
      <c r="G86" s="168"/>
      <c r="H86" s="168"/>
      <c r="J86" s="165" t="s">
        <v>494</v>
      </c>
      <c r="K86" s="165" t="s">
        <v>642</v>
      </c>
      <c r="L86" s="165" t="s">
        <v>845</v>
      </c>
      <c r="M86" s="165" t="s">
        <v>846</v>
      </c>
    </row>
    <row r="87" spans="1:13" ht="15.75" customHeight="1">
      <c r="A87" s="171" t="s">
        <v>62</v>
      </c>
      <c r="B87" s="172" t="s">
        <v>181</v>
      </c>
      <c r="C87" s="172" t="s">
        <v>181</v>
      </c>
      <c r="D87" s="172" t="s">
        <v>847</v>
      </c>
      <c r="E87" s="7"/>
      <c r="F87" s="168"/>
      <c r="G87" s="168"/>
      <c r="H87" s="168"/>
      <c r="J87" s="165" t="s">
        <v>494</v>
      </c>
      <c r="K87" s="165" t="s">
        <v>636</v>
      </c>
      <c r="L87" s="165" t="s">
        <v>848</v>
      </c>
      <c r="M87" s="165" t="s">
        <v>849</v>
      </c>
    </row>
    <row r="88" spans="1:13" ht="15.75" customHeight="1">
      <c r="A88" s="171" t="s">
        <v>62</v>
      </c>
      <c r="B88" s="166" t="s">
        <v>181</v>
      </c>
      <c r="C88" s="166" t="s">
        <v>182</v>
      </c>
      <c r="D88" s="166" t="s">
        <v>847</v>
      </c>
      <c r="E88" s="7"/>
      <c r="F88" s="168"/>
      <c r="G88" s="168"/>
      <c r="H88" s="168"/>
      <c r="J88" s="165" t="s">
        <v>494</v>
      </c>
      <c r="K88" s="165" t="s">
        <v>642</v>
      </c>
      <c r="L88" s="165" t="s">
        <v>848</v>
      </c>
      <c r="M88" s="165" t="s">
        <v>850</v>
      </c>
    </row>
    <row r="89" spans="1:13" ht="15.75" customHeight="1">
      <c r="A89" s="171" t="s">
        <v>62</v>
      </c>
      <c r="B89" s="172" t="s">
        <v>183</v>
      </c>
      <c r="C89" s="172" t="s">
        <v>183</v>
      </c>
      <c r="D89" s="172" t="s">
        <v>851</v>
      </c>
      <c r="E89" s="7"/>
      <c r="F89" s="168"/>
      <c r="G89" s="168"/>
      <c r="H89" s="168"/>
      <c r="J89" s="165" t="s">
        <v>494</v>
      </c>
      <c r="K89" s="165" t="s">
        <v>665</v>
      </c>
      <c r="L89" s="165" t="s">
        <v>852</v>
      </c>
      <c r="M89" s="165" t="s">
        <v>853</v>
      </c>
    </row>
    <row r="90" spans="1:13" ht="15.75" customHeight="1">
      <c r="A90" s="171" t="s">
        <v>62</v>
      </c>
      <c r="B90" s="166" t="s">
        <v>183</v>
      </c>
      <c r="C90" s="166" t="s">
        <v>184</v>
      </c>
      <c r="D90" s="166" t="s">
        <v>854</v>
      </c>
      <c r="E90" s="7"/>
      <c r="F90" s="168"/>
      <c r="G90" s="168"/>
      <c r="H90" s="168"/>
      <c r="J90" s="165" t="s">
        <v>494</v>
      </c>
      <c r="K90" s="165" t="s">
        <v>636</v>
      </c>
      <c r="L90" s="165" t="s">
        <v>855</v>
      </c>
      <c r="M90" s="165" t="s">
        <v>856</v>
      </c>
    </row>
    <row r="91" spans="1:13" ht="15.75" customHeight="1">
      <c r="A91" s="171" t="s">
        <v>62</v>
      </c>
      <c r="B91" s="166" t="s">
        <v>183</v>
      </c>
      <c r="C91" s="166" t="s">
        <v>857</v>
      </c>
      <c r="D91" s="166" t="s">
        <v>858</v>
      </c>
      <c r="E91" s="7"/>
      <c r="F91" s="168"/>
      <c r="G91" s="168"/>
      <c r="H91" s="168"/>
      <c r="J91" s="165" t="s">
        <v>494</v>
      </c>
      <c r="K91" s="165" t="s">
        <v>636</v>
      </c>
      <c r="L91" s="165" t="s">
        <v>859</v>
      </c>
      <c r="M91" s="165" t="s">
        <v>860</v>
      </c>
    </row>
    <row r="92" spans="1:13" ht="15.75" customHeight="1">
      <c r="A92" s="171" t="s">
        <v>62</v>
      </c>
      <c r="B92" s="172" t="s">
        <v>186</v>
      </c>
      <c r="C92" s="172" t="s">
        <v>186</v>
      </c>
      <c r="D92" s="172" t="s">
        <v>861</v>
      </c>
      <c r="E92" s="7"/>
      <c r="F92" s="168"/>
      <c r="G92" s="168"/>
      <c r="H92" s="168"/>
      <c r="J92" s="165" t="s">
        <v>494</v>
      </c>
      <c r="K92" s="165" t="s">
        <v>636</v>
      </c>
      <c r="L92" s="165" t="s">
        <v>862</v>
      </c>
      <c r="M92" s="165" t="s">
        <v>863</v>
      </c>
    </row>
    <row r="93" spans="1:13" ht="15.75" customHeight="1">
      <c r="A93" s="171" t="s">
        <v>62</v>
      </c>
      <c r="B93" s="166" t="s">
        <v>186</v>
      </c>
      <c r="C93" s="166" t="s">
        <v>187</v>
      </c>
      <c r="D93" s="166" t="s">
        <v>861</v>
      </c>
      <c r="E93" s="7"/>
      <c r="F93" s="168"/>
      <c r="G93" s="168"/>
      <c r="H93" s="168"/>
      <c r="J93" s="165" t="s">
        <v>494</v>
      </c>
      <c r="K93" s="165" t="s">
        <v>864</v>
      </c>
      <c r="L93" s="165" t="s">
        <v>862</v>
      </c>
      <c r="M93" s="165" t="s">
        <v>865</v>
      </c>
    </row>
    <row r="94" spans="1:13" ht="15.75" customHeight="1">
      <c r="A94" s="171" t="s">
        <v>62</v>
      </c>
      <c r="B94" s="172" t="s">
        <v>188</v>
      </c>
      <c r="C94" s="172" t="s">
        <v>188</v>
      </c>
      <c r="D94" s="172" t="s">
        <v>866</v>
      </c>
      <c r="E94" s="7"/>
      <c r="F94" s="168"/>
      <c r="G94" s="168"/>
      <c r="H94" s="168"/>
      <c r="J94" s="165" t="s">
        <v>494</v>
      </c>
      <c r="K94" s="165" t="s">
        <v>636</v>
      </c>
      <c r="L94" s="165" t="s">
        <v>867</v>
      </c>
      <c r="M94" s="165" t="s">
        <v>868</v>
      </c>
    </row>
    <row r="95" spans="1:13" ht="15.75" customHeight="1">
      <c r="A95" s="171" t="s">
        <v>62</v>
      </c>
      <c r="B95" s="166" t="s">
        <v>188</v>
      </c>
      <c r="C95" s="166" t="s">
        <v>189</v>
      </c>
      <c r="D95" s="166" t="s">
        <v>866</v>
      </c>
      <c r="E95" s="7"/>
      <c r="F95" s="168"/>
      <c r="G95" s="168"/>
      <c r="H95" s="168"/>
      <c r="J95" s="165" t="s">
        <v>494</v>
      </c>
      <c r="K95" s="165" t="s">
        <v>636</v>
      </c>
      <c r="L95" s="165" t="s">
        <v>869</v>
      </c>
      <c r="M95" s="165" t="s">
        <v>870</v>
      </c>
    </row>
    <row r="96" spans="1:13" ht="15.75" customHeight="1">
      <c r="A96" s="171" t="s">
        <v>62</v>
      </c>
      <c r="B96" s="172" t="s">
        <v>190</v>
      </c>
      <c r="C96" s="172" t="s">
        <v>190</v>
      </c>
      <c r="D96" s="172" t="s">
        <v>871</v>
      </c>
      <c r="E96" s="7"/>
      <c r="F96" s="168"/>
      <c r="G96" s="168"/>
      <c r="H96" s="168"/>
      <c r="J96" s="165" t="s">
        <v>494</v>
      </c>
      <c r="K96" s="165" t="s">
        <v>636</v>
      </c>
      <c r="L96" s="165" t="s">
        <v>872</v>
      </c>
      <c r="M96" s="165" t="s">
        <v>873</v>
      </c>
    </row>
    <row r="97" spans="1:13" ht="15.75" customHeight="1">
      <c r="A97" s="171" t="s">
        <v>62</v>
      </c>
      <c r="B97" s="166" t="s">
        <v>190</v>
      </c>
      <c r="C97" s="166" t="s">
        <v>191</v>
      </c>
      <c r="D97" s="166" t="s">
        <v>871</v>
      </c>
      <c r="E97" s="7"/>
      <c r="F97" s="168"/>
      <c r="G97" s="168"/>
      <c r="H97" s="168"/>
      <c r="J97" s="165" t="s">
        <v>494</v>
      </c>
      <c r="K97" s="165" t="s">
        <v>636</v>
      </c>
      <c r="L97" s="165" t="s">
        <v>874</v>
      </c>
      <c r="M97" s="165" t="s">
        <v>875</v>
      </c>
    </row>
    <row r="98" spans="1:13" ht="15.75" customHeight="1">
      <c r="A98" s="171" t="s">
        <v>62</v>
      </c>
      <c r="B98" s="172" t="s">
        <v>192</v>
      </c>
      <c r="C98" s="172" t="s">
        <v>192</v>
      </c>
      <c r="D98" s="172" t="s">
        <v>876</v>
      </c>
      <c r="E98" s="7"/>
      <c r="F98" s="168"/>
      <c r="G98" s="168"/>
      <c r="H98" s="168"/>
      <c r="J98" s="165" t="s">
        <v>494</v>
      </c>
      <c r="K98" s="165" t="s">
        <v>636</v>
      </c>
      <c r="L98" s="165" t="s">
        <v>877</v>
      </c>
      <c r="M98" s="165" t="s">
        <v>878</v>
      </c>
    </row>
    <row r="99" spans="1:13" ht="15.75" customHeight="1">
      <c r="A99" s="171" t="s">
        <v>62</v>
      </c>
      <c r="B99" s="166" t="s">
        <v>192</v>
      </c>
      <c r="C99" s="166" t="s">
        <v>193</v>
      </c>
      <c r="D99" s="166" t="s">
        <v>876</v>
      </c>
      <c r="E99" s="7"/>
      <c r="F99" s="168"/>
      <c r="G99" s="168"/>
      <c r="H99" s="168"/>
      <c r="J99" s="165" t="s">
        <v>494</v>
      </c>
      <c r="K99" s="165" t="s">
        <v>636</v>
      </c>
      <c r="L99" s="165" t="s">
        <v>879</v>
      </c>
      <c r="M99" s="165" t="s">
        <v>880</v>
      </c>
    </row>
    <row r="100" spans="1:13" ht="15.75" customHeight="1">
      <c r="A100" s="171" t="s">
        <v>62</v>
      </c>
      <c r="B100" s="172" t="s">
        <v>194</v>
      </c>
      <c r="C100" s="172" t="s">
        <v>194</v>
      </c>
      <c r="D100" s="172" t="s">
        <v>881</v>
      </c>
      <c r="E100" s="7"/>
      <c r="F100" s="168"/>
      <c r="G100" s="168"/>
      <c r="H100" s="168"/>
      <c r="J100" s="165" t="s">
        <v>494</v>
      </c>
      <c r="K100" s="165" t="s">
        <v>636</v>
      </c>
      <c r="L100" s="165" t="s">
        <v>882</v>
      </c>
      <c r="M100" s="165" t="s">
        <v>883</v>
      </c>
    </row>
    <row r="101" spans="1:13" ht="15.75" customHeight="1">
      <c r="A101" s="171" t="s">
        <v>62</v>
      </c>
      <c r="B101" s="166" t="s">
        <v>194</v>
      </c>
      <c r="C101" s="166" t="s">
        <v>195</v>
      </c>
      <c r="D101" s="166" t="s">
        <v>881</v>
      </c>
      <c r="E101" s="7"/>
      <c r="F101" s="168"/>
      <c r="G101" s="168"/>
      <c r="H101" s="168"/>
      <c r="J101" s="165" t="s">
        <v>494</v>
      </c>
      <c r="K101" s="165" t="s">
        <v>660</v>
      </c>
      <c r="L101" s="165" t="s">
        <v>882</v>
      </c>
      <c r="M101" s="165" t="s">
        <v>884</v>
      </c>
    </row>
    <row r="102" spans="1:13" ht="15.75" customHeight="1">
      <c r="A102" s="173" t="s">
        <v>63</v>
      </c>
      <c r="B102" s="174" t="s">
        <v>196</v>
      </c>
      <c r="C102" s="174" t="s">
        <v>196</v>
      </c>
      <c r="D102" s="174" t="s">
        <v>885</v>
      </c>
      <c r="E102" s="7"/>
      <c r="F102" s="168"/>
      <c r="G102" s="168"/>
      <c r="H102" s="168"/>
      <c r="J102" s="165" t="s">
        <v>494</v>
      </c>
      <c r="K102" s="165" t="s">
        <v>864</v>
      </c>
      <c r="L102" s="165" t="s">
        <v>882</v>
      </c>
      <c r="M102" s="165" t="s">
        <v>886</v>
      </c>
    </row>
    <row r="103" spans="1:13" ht="15.75" customHeight="1">
      <c r="A103" s="173" t="s">
        <v>63</v>
      </c>
      <c r="B103" s="166" t="s">
        <v>196</v>
      </c>
      <c r="C103" s="166" t="s">
        <v>197</v>
      </c>
      <c r="D103" s="166" t="s">
        <v>885</v>
      </c>
      <c r="E103" s="7"/>
      <c r="F103" s="168"/>
      <c r="G103" s="168"/>
      <c r="H103" s="168"/>
      <c r="J103" s="165" t="s">
        <v>494</v>
      </c>
      <c r="K103" s="165" t="s">
        <v>636</v>
      </c>
      <c r="L103" s="165" t="s">
        <v>887</v>
      </c>
      <c r="M103" s="165" t="s">
        <v>888</v>
      </c>
    </row>
    <row r="104" spans="1:13" ht="15.75" customHeight="1">
      <c r="A104" s="173" t="s">
        <v>63</v>
      </c>
      <c r="B104" s="174" t="s">
        <v>198</v>
      </c>
      <c r="C104" s="174" t="s">
        <v>198</v>
      </c>
      <c r="D104" s="174" t="s">
        <v>889</v>
      </c>
      <c r="E104" s="7"/>
      <c r="F104" s="168"/>
      <c r="G104" s="168"/>
      <c r="H104" s="168"/>
      <c r="J104" s="165" t="s">
        <v>494</v>
      </c>
      <c r="K104" s="165" t="s">
        <v>652</v>
      </c>
      <c r="L104" s="165" t="s">
        <v>887</v>
      </c>
      <c r="M104" s="165" t="s">
        <v>890</v>
      </c>
    </row>
    <row r="105" spans="1:13" ht="15.75" customHeight="1">
      <c r="A105" s="173" t="s">
        <v>63</v>
      </c>
      <c r="B105" s="166" t="s">
        <v>198</v>
      </c>
      <c r="C105" s="166" t="s">
        <v>199</v>
      </c>
      <c r="D105" s="166" t="s">
        <v>889</v>
      </c>
      <c r="E105" s="7"/>
      <c r="F105" s="168"/>
      <c r="G105" s="168"/>
      <c r="H105" s="168"/>
      <c r="J105" s="165" t="s">
        <v>494</v>
      </c>
      <c r="K105" s="165" t="s">
        <v>864</v>
      </c>
      <c r="L105" s="165" t="s">
        <v>887</v>
      </c>
      <c r="M105" s="165" t="s">
        <v>891</v>
      </c>
    </row>
    <row r="106" spans="1:13" ht="15.75" customHeight="1">
      <c r="A106" s="173" t="s">
        <v>63</v>
      </c>
      <c r="B106" s="174" t="s">
        <v>200</v>
      </c>
      <c r="C106" s="174" t="s">
        <v>200</v>
      </c>
      <c r="D106" s="174" t="s">
        <v>892</v>
      </c>
      <c r="E106" s="7"/>
      <c r="F106" s="168"/>
      <c r="G106" s="168"/>
      <c r="H106" s="168"/>
      <c r="J106" s="165" t="s">
        <v>494</v>
      </c>
      <c r="K106" s="165" t="s">
        <v>636</v>
      </c>
      <c r="L106" s="165" t="s">
        <v>893</v>
      </c>
      <c r="M106" s="165" t="s">
        <v>894</v>
      </c>
    </row>
    <row r="107" spans="1:13" ht="15.75" customHeight="1">
      <c r="A107" s="173" t="s">
        <v>63</v>
      </c>
      <c r="B107" s="166" t="s">
        <v>200</v>
      </c>
      <c r="C107" s="166" t="s">
        <v>201</v>
      </c>
      <c r="D107" s="166" t="s">
        <v>892</v>
      </c>
      <c r="E107" s="7"/>
      <c r="F107" s="168"/>
      <c r="G107" s="168"/>
      <c r="H107" s="168"/>
      <c r="J107" s="165" t="s">
        <v>494</v>
      </c>
      <c r="K107" s="165" t="s">
        <v>636</v>
      </c>
      <c r="L107" s="165" t="s">
        <v>895</v>
      </c>
      <c r="M107" s="165" t="s">
        <v>896</v>
      </c>
    </row>
    <row r="108" spans="1:13" ht="15.75" customHeight="1">
      <c r="A108" s="173" t="s">
        <v>63</v>
      </c>
      <c r="B108" s="174" t="s">
        <v>202</v>
      </c>
      <c r="C108" s="174" t="s">
        <v>202</v>
      </c>
      <c r="D108" s="174" t="s">
        <v>897</v>
      </c>
      <c r="E108" s="7"/>
      <c r="F108" s="168"/>
      <c r="G108" s="168"/>
      <c r="H108" s="168"/>
      <c r="J108" s="165" t="s">
        <v>494</v>
      </c>
      <c r="K108" s="165" t="s">
        <v>898</v>
      </c>
      <c r="L108" s="165" t="s">
        <v>608</v>
      </c>
      <c r="M108" s="165" t="s">
        <v>899</v>
      </c>
    </row>
    <row r="109" spans="1:13" ht="15.75" customHeight="1">
      <c r="A109" s="173" t="s">
        <v>63</v>
      </c>
      <c r="B109" s="166" t="s">
        <v>202</v>
      </c>
      <c r="C109" s="166" t="s">
        <v>203</v>
      </c>
      <c r="D109" s="166" t="s">
        <v>897</v>
      </c>
      <c r="E109" s="7"/>
      <c r="F109" s="168"/>
      <c r="G109" s="168"/>
      <c r="H109" s="168"/>
      <c r="J109" s="165" t="s">
        <v>494</v>
      </c>
      <c r="K109" s="165" t="s">
        <v>636</v>
      </c>
      <c r="L109" s="165" t="s">
        <v>900</v>
      </c>
      <c r="M109" s="165" t="s">
        <v>901</v>
      </c>
    </row>
    <row r="110" spans="1:13" ht="15.75" customHeight="1">
      <c r="A110" s="173" t="s">
        <v>63</v>
      </c>
      <c r="B110" s="174" t="s">
        <v>204</v>
      </c>
      <c r="C110" s="174" t="s">
        <v>204</v>
      </c>
      <c r="D110" s="174" t="s">
        <v>902</v>
      </c>
      <c r="E110" s="7"/>
      <c r="F110" s="168"/>
      <c r="G110" s="168"/>
      <c r="H110" s="168"/>
      <c r="J110" s="165" t="s">
        <v>494</v>
      </c>
      <c r="K110" s="165" t="s">
        <v>636</v>
      </c>
      <c r="L110" s="165" t="s">
        <v>903</v>
      </c>
      <c r="M110" s="165" t="s">
        <v>904</v>
      </c>
    </row>
    <row r="111" spans="1:13" ht="15.75" customHeight="1">
      <c r="A111" s="173" t="s">
        <v>63</v>
      </c>
      <c r="B111" s="166" t="s">
        <v>204</v>
      </c>
      <c r="C111" s="166" t="s">
        <v>205</v>
      </c>
      <c r="D111" s="166" t="s">
        <v>905</v>
      </c>
      <c r="E111" s="7"/>
      <c r="F111" s="168"/>
      <c r="G111" s="168"/>
      <c r="H111" s="168"/>
      <c r="J111" s="165" t="s">
        <v>494</v>
      </c>
      <c r="K111" s="165" t="s">
        <v>864</v>
      </c>
      <c r="L111" s="165" t="s">
        <v>903</v>
      </c>
      <c r="M111" s="165" t="s">
        <v>906</v>
      </c>
    </row>
    <row r="112" spans="1:13" ht="15.75" customHeight="1">
      <c r="A112" s="173" t="s">
        <v>63</v>
      </c>
      <c r="B112" s="166" t="s">
        <v>204</v>
      </c>
      <c r="C112" s="166" t="s">
        <v>206</v>
      </c>
      <c r="D112" s="166" t="s">
        <v>907</v>
      </c>
      <c r="E112" s="7"/>
      <c r="F112" s="168"/>
      <c r="G112" s="168"/>
      <c r="H112" s="168"/>
      <c r="J112" s="165" t="s">
        <v>494</v>
      </c>
      <c r="K112" s="165" t="s">
        <v>652</v>
      </c>
      <c r="L112" s="165" t="s">
        <v>903</v>
      </c>
      <c r="M112" s="165" t="s">
        <v>908</v>
      </c>
    </row>
    <row r="113" spans="1:13" ht="15.75" customHeight="1">
      <c r="A113" s="173" t="s">
        <v>63</v>
      </c>
      <c r="B113" s="174" t="s">
        <v>207</v>
      </c>
      <c r="C113" s="174" t="s">
        <v>207</v>
      </c>
      <c r="D113" s="174" t="s">
        <v>909</v>
      </c>
      <c r="E113" s="7"/>
      <c r="F113" s="168"/>
      <c r="G113" s="168"/>
      <c r="H113" s="168"/>
      <c r="J113" s="165" t="s">
        <v>494</v>
      </c>
      <c r="K113" s="165" t="s">
        <v>660</v>
      </c>
      <c r="L113" s="165" t="s">
        <v>903</v>
      </c>
      <c r="M113" s="165" t="s">
        <v>910</v>
      </c>
    </row>
    <row r="114" spans="1:13" ht="15.75" customHeight="1">
      <c r="A114" s="173" t="s">
        <v>63</v>
      </c>
      <c r="B114" s="166" t="s">
        <v>207</v>
      </c>
      <c r="C114" s="166" t="s">
        <v>208</v>
      </c>
      <c r="D114" s="166" t="s">
        <v>909</v>
      </c>
      <c r="E114" s="7"/>
      <c r="F114" s="168"/>
      <c r="G114" s="168"/>
      <c r="H114" s="168"/>
      <c r="J114" s="165" t="s">
        <v>494</v>
      </c>
      <c r="K114" s="165" t="s">
        <v>911</v>
      </c>
      <c r="L114" s="165" t="s">
        <v>903</v>
      </c>
      <c r="M114" s="165" t="s">
        <v>912</v>
      </c>
    </row>
    <row r="115" spans="1:13" ht="15.75" customHeight="1">
      <c r="A115" s="173" t="s">
        <v>63</v>
      </c>
      <c r="B115" s="174" t="s">
        <v>209</v>
      </c>
      <c r="C115" s="174" t="s">
        <v>209</v>
      </c>
      <c r="D115" s="174" t="s">
        <v>913</v>
      </c>
      <c r="E115" s="7"/>
      <c r="F115" s="168"/>
      <c r="G115" s="168"/>
      <c r="H115" s="168"/>
      <c r="J115" s="165" t="s">
        <v>494</v>
      </c>
      <c r="K115" s="165" t="s">
        <v>636</v>
      </c>
      <c r="L115" s="165" t="s">
        <v>914</v>
      </c>
      <c r="M115" s="165" t="s">
        <v>915</v>
      </c>
    </row>
    <row r="116" spans="1:13" ht="15.75" customHeight="1">
      <c r="A116" s="173" t="s">
        <v>63</v>
      </c>
      <c r="B116" s="166" t="s">
        <v>209</v>
      </c>
      <c r="C116" s="166" t="s">
        <v>210</v>
      </c>
      <c r="D116" s="166" t="s">
        <v>913</v>
      </c>
      <c r="E116" s="7"/>
      <c r="F116" s="168"/>
      <c r="G116" s="168"/>
      <c r="H116" s="168"/>
      <c r="J116" s="165" t="s">
        <v>494</v>
      </c>
      <c r="K116" s="165" t="s">
        <v>916</v>
      </c>
      <c r="L116" s="165" t="s">
        <v>917</v>
      </c>
      <c r="M116" s="165" t="s">
        <v>918</v>
      </c>
    </row>
    <row r="117" spans="1:13" ht="15.75" customHeight="1">
      <c r="A117" s="173" t="s">
        <v>63</v>
      </c>
      <c r="B117" s="174" t="s">
        <v>211</v>
      </c>
      <c r="C117" s="174" t="s">
        <v>211</v>
      </c>
      <c r="D117" s="174" t="s">
        <v>919</v>
      </c>
      <c r="E117" s="7"/>
      <c r="F117" s="168"/>
      <c r="G117" s="168"/>
      <c r="H117" s="168"/>
      <c r="J117" s="165" t="s">
        <v>494</v>
      </c>
      <c r="K117" s="165" t="s">
        <v>920</v>
      </c>
      <c r="L117" s="165" t="s">
        <v>917</v>
      </c>
      <c r="M117" s="165" t="s">
        <v>921</v>
      </c>
    </row>
    <row r="118" spans="1:13" ht="15.75" customHeight="1">
      <c r="A118" s="173" t="s">
        <v>63</v>
      </c>
      <c r="B118" s="166" t="s">
        <v>211</v>
      </c>
      <c r="C118" s="166" t="s">
        <v>212</v>
      </c>
      <c r="D118" s="166" t="s">
        <v>922</v>
      </c>
      <c r="E118" s="7"/>
      <c r="F118" s="168"/>
      <c r="G118" s="168"/>
      <c r="H118" s="168"/>
      <c r="J118" s="165" t="s">
        <v>494</v>
      </c>
      <c r="K118" s="165" t="s">
        <v>920</v>
      </c>
      <c r="L118" s="165" t="s">
        <v>923</v>
      </c>
      <c r="M118" s="165" t="s">
        <v>924</v>
      </c>
    </row>
    <row r="119" spans="1:13" ht="15.75" customHeight="1">
      <c r="A119" s="173" t="s">
        <v>63</v>
      </c>
      <c r="B119" s="166" t="s">
        <v>211</v>
      </c>
      <c r="C119" s="166" t="s">
        <v>213</v>
      </c>
      <c r="D119" s="166" t="s">
        <v>925</v>
      </c>
      <c r="E119" s="7"/>
      <c r="F119" s="168"/>
      <c r="G119" s="168"/>
      <c r="H119" s="168"/>
      <c r="J119" s="165" t="s">
        <v>494</v>
      </c>
      <c r="K119" s="165" t="s">
        <v>636</v>
      </c>
      <c r="L119" s="165" t="s">
        <v>923</v>
      </c>
      <c r="M119" s="165" t="s">
        <v>926</v>
      </c>
    </row>
    <row r="120" spans="1:13" ht="15.75" customHeight="1">
      <c r="A120" s="173" t="s">
        <v>63</v>
      </c>
      <c r="B120" s="174" t="s">
        <v>214</v>
      </c>
      <c r="C120" s="174" t="s">
        <v>214</v>
      </c>
      <c r="D120" s="174" t="s">
        <v>927</v>
      </c>
      <c r="E120" s="7"/>
      <c r="F120" s="168"/>
      <c r="G120" s="168"/>
      <c r="H120" s="168"/>
      <c r="J120" s="165" t="s">
        <v>494</v>
      </c>
      <c r="K120" s="165" t="s">
        <v>636</v>
      </c>
      <c r="L120" s="165" t="s">
        <v>928</v>
      </c>
      <c r="M120" s="165" t="s">
        <v>929</v>
      </c>
    </row>
    <row r="121" spans="1:13" ht="15.75" customHeight="1">
      <c r="A121" s="173" t="s">
        <v>63</v>
      </c>
      <c r="B121" s="166" t="s">
        <v>214</v>
      </c>
      <c r="C121" s="166" t="s">
        <v>215</v>
      </c>
      <c r="D121" s="166" t="s">
        <v>930</v>
      </c>
      <c r="E121" s="7"/>
      <c r="F121" s="168"/>
      <c r="G121" s="168"/>
      <c r="H121" s="168"/>
      <c r="J121" s="165" t="s">
        <v>494</v>
      </c>
      <c r="K121" s="165" t="s">
        <v>636</v>
      </c>
      <c r="L121" s="165" t="s">
        <v>931</v>
      </c>
      <c r="M121" s="165" t="s">
        <v>932</v>
      </c>
    </row>
    <row r="122" spans="1:13" ht="15.75" customHeight="1">
      <c r="A122" s="173" t="s">
        <v>63</v>
      </c>
      <c r="B122" s="166" t="s">
        <v>214</v>
      </c>
      <c r="C122" s="166" t="s">
        <v>216</v>
      </c>
      <c r="D122" s="166" t="s">
        <v>933</v>
      </c>
      <c r="E122" s="7"/>
      <c r="F122" s="168"/>
      <c r="G122" s="168"/>
      <c r="H122" s="168"/>
      <c r="J122" s="165" t="s">
        <v>494</v>
      </c>
      <c r="K122" s="165" t="s">
        <v>636</v>
      </c>
      <c r="L122" s="165" t="s">
        <v>613</v>
      </c>
      <c r="M122" s="165" t="s">
        <v>934</v>
      </c>
    </row>
    <row r="123" spans="1:13" ht="15.75" customHeight="1">
      <c r="A123" s="175" t="s">
        <v>64</v>
      </c>
      <c r="B123" s="176" t="s">
        <v>217</v>
      </c>
      <c r="C123" s="176" t="s">
        <v>217</v>
      </c>
      <c r="D123" s="176" t="s">
        <v>935</v>
      </c>
      <c r="E123" s="7"/>
      <c r="F123" s="168"/>
      <c r="G123" s="168"/>
      <c r="H123" s="168"/>
      <c r="J123" s="165" t="s">
        <v>494</v>
      </c>
      <c r="K123" s="165" t="s">
        <v>652</v>
      </c>
      <c r="L123" s="165" t="s">
        <v>613</v>
      </c>
      <c r="M123" s="165" t="s">
        <v>936</v>
      </c>
    </row>
    <row r="124" spans="1:13" ht="15.75" customHeight="1">
      <c r="A124" s="175" t="s">
        <v>64</v>
      </c>
      <c r="B124" s="166" t="s">
        <v>217</v>
      </c>
      <c r="C124" s="166" t="s">
        <v>218</v>
      </c>
      <c r="D124" s="166" t="s">
        <v>935</v>
      </c>
      <c r="E124" s="7"/>
      <c r="F124" s="168"/>
      <c r="G124" s="168"/>
      <c r="H124" s="168"/>
      <c r="J124" s="165" t="s">
        <v>494</v>
      </c>
      <c r="K124" s="165" t="s">
        <v>898</v>
      </c>
      <c r="L124" s="165" t="s">
        <v>613</v>
      </c>
      <c r="M124" s="165" t="s">
        <v>937</v>
      </c>
    </row>
    <row r="125" spans="1:13" ht="15.75" customHeight="1">
      <c r="A125" s="175" t="s">
        <v>64</v>
      </c>
      <c r="B125" s="176" t="s">
        <v>219</v>
      </c>
      <c r="C125" s="176" t="s">
        <v>219</v>
      </c>
      <c r="D125" s="176" t="s">
        <v>938</v>
      </c>
      <c r="E125" s="7"/>
      <c r="F125" s="168"/>
      <c r="G125" s="168"/>
      <c r="H125" s="168"/>
      <c r="J125" s="165" t="s">
        <v>494</v>
      </c>
      <c r="K125" s="165" t="s">
        <v>898</v>
      </c>
      <c r="L125" s="165" t="s">
        <v>618</v>
      </c>
      <c r="M125" s="165" t="s">
        <v>939</v>
      </c>
    </row>
    <row r="126" spans="1:13" ht="15.75" customHeight="1">
      <c r="A126" s="175" t="s">
        <v>64</v>
      </c>
      <c r="B126" s="166" t="s">
        <v>219</v>
      </c>
      <c r="C126" s="166" t="s">
        <v>220</v>
      </c>
      <c r="D126" s="166" t="s">
        <v>940</v>
      </c>
      <c r="E126" s="7"/>
      <c r="F126" s="168"/>
      <c r="G126" s="168"/>
      <c r="H126" s="168"/>
      <c r="J126" s="165" t="s">
        <v>494</v>
      </c>
      <c r="K126" s="165" t="s">
        <v>941</v>
      </c>
      <c r="L126" s="165" t="s">
        <v>434</v>
      </c>
      <c r="M126" s="165" t="s">
        <v>942</v>
      </c>
    </row>
    <row r="127" spans="1:13" ht="15.75" customHeight="1">
      <c r="A127" s="175" t="s">
        <v>64</v>
      </c>
      <c r="B127" s="166" t="s">
        <v>219</v>
      </c>
      <c r="C127" s="166" t="s">
        <v>221</v>
      </c>
      <c r="D127" s="166" t="s">
        <v>943</v>
      </c>
      <c r="E127" s="7"/>
      <c r="F127" s="168"/>
      <c r="G127" s="168"/>
      <c r="H127" s="168"/>
      <c r="J127" s="165" t="s">
        <v>944</v>
      </c>
      <c r="K127" s="165" t="s">
        <v>945</v>
      </c>
      <c r="L127" s="165" t="s">
        <v>741</v>
      </c>
      <c r="M127" s="165" t="s">
        <v>946</v>
      </c>
    </row>
    <row r="128" spans="1:13" ht="15.75" customHeight="1">
      <c r="A128" s="175" t="s">
        <v>64</v>
      </c>
      <c r="B128" s="166" t="s">
        <v>219</v>
      </c>
      <c r="C128" s="166" t="s">
        <v>222</v>
      </c>
      <c r="D128" s="166" t="s">
        <v>947</v>
      </c>
      <c r="E128" s="7"/>
      <c r="F128" s="168"/>
      <c r="G128" s="168"/>
      <c r="H128" s="168"/>
      <c r="J128" s="165" t="s">
        <v>944</v>
      </c>
      <c r="K128" s="165" t="s">
        <v>948</v>
      </c>
      <c r="L128" s="165" t="s">
        <v>764</v>
      </c>
      <c r="M128" s="165" t="s">
        <v>949</v>
      </c>
    </row>
    <row r="129" spans="1:13" ht="15.75" customHeight="1">
      <c r="A129" s="175" t="s">
        <v>64</v>
      </c>
      <c r="B129" s="166" t="s">
        <v>219</v>
      </c>
      <c r="C129" s="166" t="s">
        <v>223</v>
      </c>
      <c r="D129" s="166" t="s">
        <v>950</v>
      </c>
      <c r="E129" s="7"/>
      <c r="F129" s="168"/>
      <c r="G129" s="168"/>
      <c r="H129" s="168"/>
      <c r="J129" s="165" t="s">
        <v>944</v>
      </c>
      <c r="K129" s="165" t="s">
        <v>945</v>
      </c>
      <c r="L129" s="165" t="s">
        <v>951</v>
      </c>
      <c r="M129" s="165" t="s">
        <v>952</v>
      </c>
    </row>
    <row r="130" spans="1:13" ht="15.75" customHeight="1">
      <c r="A130" s="175" t="s">
        <v>64</v>
      </c>
      <c r="B130" s="166" t="s">
        <v>219</v>
      </c>
      <c r="C130" s="166" t="s">
        <v>224</v>
      </c>
      <c r="D130" s="166" t="s">
        <v>953</v>
      </c>
      <c r="E130" s="7"/>
      <c r="F130" s="168"/>
      <c r="G130" s="168"/>
      <c r="H130" s="168"/>
      <c r="J130" s="165" t="s">
        <v>944</v>
      </c>
      <c r="K130" s="165" t="s">
        <v>945</v>
      </c>
      <c r="L130" s="165" t="s">
        <v>954</v>
      </c>
      <c r="M130" s="165" t="s">
        <v>955</v>
      </c>
    </row>
    <row r="131" spans="1:13" ht="15.75" customHeight="1">
      <c r="A131" s="175" t="s">
        <v>64</v>
      </c>
      <c r="B131" s="176" t="s">
        <v>225</v>
      </c>
      <c r="C131" s="176" t="s">
        <v>225</v>
      </c>
      <c r="D131" s="176" t="s">
        <v>956</v>
      </c>
      <c r="E131" s="7"/>
      <c r="F131" s="168"/>
      <c r="G131" s="168"/>
      <c r="H131" s="168"/>
      <c r="J131" s="165" t="s">
        <v>957</v>
      </c>
      <c r="K131" s="165" t="s">
        <v>958</v>
      </c>
      <c r="L131" s="165" t="s">
        <v>741</v>
      </c>
      <c r="M131" s="165" t="s">
        <v>959</v>
      </c>
    </row>
    <row r="132" spans="1:13" ht="15.75" customHeight="1">
      <c r="A132" s="175" t="s">
        <v>64</v>
      </c>
      <c r="B132" s="166" t="s">
        <v>225</v>
      </c>
      <c r="C132" s="166" t="s">
        <v>226</v>
      </c>
      <c r="D132" s="166" t="s">
        <v>960</v>
      </c>
      <c r="E132" s="7"/>
      <c r="F132" s="168"/>
      <c r="G132" s="168"/>
      <c r="H132" s="168"/>
      <c r="J132" s="165" t="s">
        <v>957</v>
      </c>
      <c r="K132" s="165" t="s">
        <v>961</v>
      </c>
      <c r="L132" s="165" t="s">
        <v>903</v>
      </c>
      <c r="M132" s="165" t="s">
        <v>962</v>
      </c>
    </row>
    <row r="133" spans="1:13" ht="15.75" customHeight="1">
      <c r="A133" s="175" t="s">
        <v>64</v>
      </c>
      <c r="B133" s="166" t="s">
        <v>225</v>
      </c>
      <c r="C133" s="166" t="s">
        <v>227</v>
      </c>
      <c r="D133" s="166" t="s">
        <v>963</v>
      </c>
      <c r="E133" s="7"/>
      <c r="F133" s="168"/>
      <c r="G133" s="168"/>
      <c r="H133" s="168"/>
      <c r="J133" s="165" t="s">
        <v>957</v>
      </c>
      <c r="K133" s="165" t="s">
        <v>958</v>
      </c>
      <c r="L133" s="165" t="s">
        <v>917</v>
      </c>
      <c r="M133" s="165" t="s">
        <v>964</v>
      </c>
    </row>
    <row r="134" spans="1:13" ht="15.75" customHeight="1">
      <c r="A134" s="175" t="s">
        <v>64</v>
      </c>
      <c r="B134" s="166" t="s">
        <v>225</v>
      </c>
      <c r="C134" s="166" t="s">
        <v>228</v>
      </c>
      <c r="D134" s="166" t="s">
        <v>965</v>
      </c>
      <c r="E134" s="7"/>
      <c r="F134" s="168"/>
      <c r="G134" s="168"/>
      <c r="H134" s="168"/>
      <c r="J134" s="165" t="s">
        <v>957</v>
      </c>
      <c r="K134" s="165" t="s">
        <v>966</v>
      </c>
      <c r="L134" s="165" t="s">
        <v>917</v>
      </c>
      <c r="M134" s="165" t="s">
        <v>967</v>
      </c>
    </row>
    <row r="135" spans="1:13" ht="15.75" customHeight="1">
      <c r="A135" s="175" t="s">
        <v>64</v>
      </c>
      <c r="B135" s="176" t="s">
        <v>229</v>
      </c>
      <c r="C135" s="176" t="s">
        <v>229</v>
      </c>
      <c r="D135" s="176" t="s">
        <v>968</v>
      </c>
      <c r="E135" s="7"/>
      <c r="F135" s="168"/>
      <c r="G135" s="168"/>
      <c r="H135" s="168"/>
      <c r="J135" s="165" t="s">
        <v>957</v>
      </c>
      <c r="K135" s="165" t="s">
        <v>969</v>
      </c>
      <c r="L135" s="165" t="s">
        <v>917</v>
      </c>
      <c r="M135" s="165" t="s">
        <v>970</v>
      </c>
    </row>
    <row r="136" spans="1:13" ht="15.75" customHeight="1">
      <c r="A136" s="175" t="s">
        <v>64</v>
      </c>
      <c r="B136" s="166" t="s">
        <v>229</v>
      </c>
      <c r="C136" s="166" t="s">
        <v>230</v>
      </c>
      <c r="D136" s="166" t="s">
        <v>971</v>
      </c>
      <c r="E136" s="7"/>
      <c r="F136" s="168"/>
      <c r="G136" s="168"/>
      <c r="H136" s="168"/>
      <c r="J136" s="165" t="s">
        <v>957</v>
      </c>
      <c r="K136" s="165" t="s">
        <v>969</v>
      </c>
      <c r="L136" s="165" t="s">
        <v>923</v>
      </c>
      <c r="M136" s="165" t="s">
        <v>972</v>
      </c>
    </row>
    <row r="137" spans="1:13" ht="15.75" customHeight="1">
      <c r="A137" s="175" t="s">
        <v>64</v>
      </c>
      <c r="B137" s="166" t="s">
        <v>229</v>
      </c>
      <c r="C137" s="166" t="s">
        <v>231</v>
      </c>
      <c r="D137" s="166" t="s">
        <v>973</v>
      </c>
      <c r="E137" s="7"/>
      <c r="F137" s="168"/>
      <c r="G137" s="168"/>
      <c r="H137" s="168"/>
      <c r="J137" s="165" t="s">
        <v>957</v>
      </c>
      <c r="K137" s="165" t="s">
        <v>966</v>
      </c>
      <c r="L137" s="165" t="s">
        <v>928</v>
      </c>
      <c r="M137" s="165" t="s">
        <v>974</v>
      </c>
    </row>
    <row r="138" spans="1:13" ht="15.75" customHeight="1">
      <c r="A138" s="175" t="s">
        <v>64</v>
      </c>
      <c r="B138" s="176" t="s">
        <v>232</v>
      </c>
      <c r="C138" s="176" t="s">
        <v>232</v>
      </c>
      <c r="D138" s="176" t="s">
        <v>975</v>
      </c>
      <c r="E138" s="7"/>
      <c r="F138" s="168"/>
      <c r="G138" s="168"/>
      <c r="H138" s="168"/>
      <c r="J138" s="165" t="s">
        <v>957</v>
      </c>
      <c r="K138" s="165" t="s">
        <v>969</v>
      </c>
      <c r="L138" s="165" t="s">
        <v>931</v>
      </c>
      <c r="M138" s="165" t="s">
        <v>976</v>
      </c>
    </row>
    <row r="139" spans="1:13" ht="15.75" customHeight="1">
      <c r="A139" s="175" t="s">
        <v>64</v>
      </c>
      <c r="B139" s="166" t="s">
        <v>232</v>
      </c>
      <c r="C139" s="166" t="s">
        <v>233</v>
      </c>
      <c r="D139" s="166" t="s">
        <v>977</v>
      </c>
      <c r="E139" s="7"/>
      <c r="F139" s="168"/>
      <c r="G139" s="168"/>
      <c r="H139" s="168"/>
      <c r="J139" s="165" t="s">
        <v>957</v>
      </c>
      <c r="K139" s="165" t="s">
        <v>969</v>
      </c>
      <c r="L139" s="165" t="s">
        <v>978</v>
      </c>
      <c r="M139" s="165" t="s">
        <v>979</v>
      </c>
    </row>
    <row r="140" spans="1:13" ht="15.75" customHeight="1">
      <c r="A140" s="175" t="s">
        <v>64</v>
      </c>
      <c r="B140" s="166" t="s">
        <v>232</v>
      </c>
      <c r="C140" s="166" t="s">
        <v>234</v>
      </c>
      <c r="D140" s="166" t="s">
        <v>980</v>
      </c>
      <c r="E140" s="7"/>
      <c r="F140" s="168"/>
      <c r="G140" s="168"/>
      <c r="H140" s="168"/>
      <c r="J140" s="165" t="s">
        <v>957</v>
      </c>
      <c r="K140" s="165" t="s">
        <v>981</v>
      </c>
      <c r="L140" s="165" t="s">
        <v>982</v>
      </c>
      <c r="M140" s="165" t="s">
        <v>983</v>
      </c>
    </row>
    <row r="141" spans="1:13" ht="15.75" customHeight="1">
      <c r="A141" s="175" t="s">
        <v>64</v>
      </c>
      <c r="B141" s="176" t="s">
        <v>235</v>
      </c>
      <c r="C141" s="176" t="s">
        <v>235</v>
      </c>
      <c r="D141" s="176" t="s">
        <v>984</v>
      </c>
      <c r="E141" s="7"/>
      <c r="F141" s="168"/>
      <c r="G141" s="168"/>
      <c r="H141" s="168"/>
      <c r="J141" s="165" t="s">
        <v>985</v>
      </c>
      <c r="K141" s="165" t="s">
        <v>986</v>
      </c>
      <c r="L141" s="165" t="s">
        <v>727</v>
      </c>
      <c r="M141" s="165" t="s">
        <v>987</v>
      </c>
    </row>
    <row r="142" spans="1:13" ht="15.75" customHeight="1">
      <c r="A142" s="175" t="s">
        <v>64</v>
      </c>
      <c r="B142" s="166" t="s">
        <v>235</v>
      </c>
      <c r="C142" s="166" t="s">
        <v>236</v>
      </c>
      <c r="D142" s="166" t="s">
        <v>984</v>
      </c>
      <c r="E142" s="7"/>
      <c r="F142" s="168"/>
      <c r="G142" s="168"/>
      <c r="H142" s="168"/>
      <c r="J142" s="165" t="s">
        <v>985</v>
      </c>
      <c r="K142" s="165" t="s">
        <v>986</v>
      </c>
      <c r="L142" s="165" t="s">
        <v>731</v>
      </c>
      <c r="M142" s="165" t="s">
        <v>988</v>
      </c>
    </row>
    <row r="143" spans="1:13" ht="15.75" customHeight="1">
      <c r="A143" s="175" t="s">
        <v>64</v>
      </c>
      <c r="B143" s="176" t="s">
        <v>237</v>
      </c>
      <c r="C143" s="176" t="s">
        <v>237</v>
      </c>
      <c r="D143" s="176" t="s">
        <v>989</v>
      </c>
      <c r="E143" s="7"/>
      <c r="F143" s="168"/>
      <c r="G143" s="168"/>
      <c r="H143" s="168"/>
      <c r="J143" s="165" t="s">
        <v>985</v>
      </c>
      <c r="K143" s="165" t="s">
        <v>986</v>
      </c>
      <c r="L143" s="165" t="s">
        <v>735</v>
      </c>
      <c r="M143" s="165" t="s">
        <v>990</v>
      </c>
    </row>
    <row r="144" spans="1:13" ht="15.75" customHeight="1">
      <c r="A144" s="175" t="s">
        <v>64</v>
      </c>
      <c r="B144" s="166" t="s">
        <v>237</v>
      </c>
      <c r="C144" s="166" t="s">
        <v>238</v>
      </c>
      <c r="D144" s="166" t="s">
        <v>989</v>
      </c>
      <c r="E144" s="7"/>
      <c r="F144" s="168"/>
      <c r="G144" s="168"/>
      <c r="H144" s="168"/>
      <c r="J144" s="165" t="s">
        <v>985</v>
      </c>
      <c r="K144" s="165" t="s">
        <v>986</v>
      </c>
      <c r="L144" s="165" t="s">
        <v>739</v>
      </c>
      <c r="M144" s="165" t="s">
        <v>990</v>
      </c>
    </row>
    <row r="145" spans="1:13" ht="15.75" customHeight="1">
      <c r="A145" s="175" t="s">
        <v>64</v>
      </c>
      <c r="B145" s="176" t="s">
        <v>239</v>
      </c>
      <c r="C145" s="176" t="s">
        <v>239</v>
      </c>
      <c r="D145" s="176" t="s">
        <v>991</v>
      </c>
      <c r="E145" s="7"/>
      <c r="F145" s="168"/>
      <c r="G145" s="168"/>
      <c r="H145" s="168"/>
      <c r="J145" s="165" t="s">
        <v>985</v>
      </c>
      <c r="K145" s="165" t="s">
        <v>986</v>
      </c>
      <c r="L145" s="165" t="s">
        <v>992</v>
      </c>
      <c r="M145" s="165" t="s">
        <v>993</v>
      </c>
    </row>
    <row r="146" spans="1:13" ht="15.75" customHeight="1">
      <c r="A146" s="175" t="s">
        <v>64</v>
      </c>
      <c r="B146" s="166" t="s">
        <v>239</v>
      </c>
      <c r="C146" s="166" t="s">
        <v>240</v>
      </c>
      <c r="D146" s="166" t="s">
        <v>994</v>
      </c>
      <c r="E146" s="7"/>
      <c r="F146" s="168"/>
      <c r="G146" s="168"/>
      <c r="H146" s="168"/>
      <c r="J146" s="165" t="s">
        <v>985</v>
      </c>
      <c r="K146" s="165" t="s">
        <v>995</v>
      </c>
      <c r="L146" s="165" t="s">
        <v>996</v>
      </c>
      <c r="M146" s="165" t="s">
        <v>997</v>
      </c>
    </row>
    <row r="147" spans="1:13" ht="15.75" customHeight="1">
      <c r="A147" s="175" t="s">
        <v>64</v>
      </c>
      <c r="B147" s="166" t="s">
        <v>239</v>
      </c>
      <c r="C147" s="166" t="s">
        <v>241</v>
      </c>
      <c r="D147" s="166" t="s">
        <v>998</v>
      </c>
      <c r="E147" s="7"/>
      <c r="F147" s="168"/>
      <c r="G147" s="168"/>
      <c r="H147" s="168"/>
      <c r="J147" s="165" t="s">
        <v>985</v>
      </c>
      <c r="K147" s="165" t="s">
        <v>999</v>
      </c>
      <c r="L147" s="165" t="s">
        <v>741</v>
      </c>
      <c r="M147" s="165" t="s">
        <v>1000</v>
      </c>
    </row>
    <row r="148" spans="1:13" ht="15.75" customHeight="1">
      <c r="A148" s="175" t="s">
        <v>64</v>
      </c>
      <c r="B148" s="176" t="s">
        <v>242</v>
      </c>
      <c r="C148" s="176" t="s">
        <v>242</v>
      </c>
      <c r="D148" s="176" t="s">
        <v>1001</v>
      </c>
      <c r="E148" s="7"/>
      <c r="F148" s="168"/>
      <c r="G148" s="168"/>
      <c r="H148" s="168"/>
      <c r="J148" s="165" t="s">
        <v>985</v>
      </c>
      <c r="K148" s="165" t="s">
        <v>1002</v>
      </c>
      <c r="L148" s="165" t="s">
        <v>744</v>
      </c>
      <c r="M148" s="165" t="s">
        <v>1003</v>
      </c>
    </row>
    <row r="149" spans="1:13" ht="15.75" customHeight="1">
      <c r="A149" s="175" t="s">
        <v>64</v>
      </c>
      <c r="B149" s="166" t="s">
        <v>242</v>
      </c>
      <c r="C149" s="166" t="s">
        <v>243</v>
      </c>
      <c r="D149" s="166" t="s">
        <v>1001</v>
      </c>
      <c r="E149" s="7"/>
      <c r="F149" s="168"/>
      <c r="G149" s="168"/>
      <c r="H149" s="168"/>
      <c r="J149" s="165" t="s">
        <v>568</v>
      </c>
      <c r="K149" s="165" t="s">
        <v>1004</v>
      </c>
      <c r="L149" s="165" t="s">
        <v>702</v>
      </c>
      <c r="M149" s="165" t="s">
        <v>1005</v>
      </c>
    </row>
    <row r="150" spans="1:13" ht="15.75" customHeight="1">
      <c r="A150" s="175" t="s">
        <v>64</v>
      </c>
      <c r="B150" s="176" t="s">
        <v>244</v>
      </c>
      <c r="C150" s="176" t="s">
        <v>244</v>
      </c>
      <c r="D150" s="176" t="s">
        <v>1006</v>
      </c>
      <c r="E150" s="7"/>
      <c r="F150" s="168"/>
      <c r="G150" s="168"/>
      <c r="H150" s="168"/>
      <c r="J150" s="165" t="s">
        <v>568</v>
      </c>
      <c r="K150" s="165" t="s">
        <v>1004</v>
      </c>
      <c r="L150" s="165" t="s">
        <v>761</v>
      </c>
      <c r="M150" s="165" t="s">
        <v>1007</v>
      </c>
    </row>
    <row r="151" spans="1:13" ht="15.75" customHeight="1">
      <c r="A151" s="175" t="s">
        <v>64</v>
      </c>
      <c r="B151" s="166" t="s">
        <v>244</v>
      </c>
      <c r="C151" s="166" t="s">
        <v>245</v>
      </c>
      <c r="D151" s="166" t="s">
        <v>1006</v>
      </c>
      <c r="E151" s="7"/>
      <c r="F151" s="168"/>
      <c r="G151" s="168"/>
      <c r="H151" s="168"/>
      <c r="J151" s="165" t="s">
        <v>568</v>
      </c>
      <c r="K151" s="165" t="s">
        <v>1004</v>
      </c>
      <c r="L151" s="165" t="s">
        <v>764</v>
      </c>
      <c r="M151" s="165" t="s">
        <v>1008</v>
      </c>
    </row>
    <row r="152" spans="1:13" ht="15.75" customHeight="1">
      <c r="A152" s="175" t="s">
        <v>64</v>
      </c>
      <c r="B152" s="176" t="s">
        <v>246</v>
      </c>
      <c r="C152" s="176" t="s">
        <v>246</v>
      </c>
      <c r="D152" s="176" t="s">
        <v>1009</v>
      </c>
      <c r="E152" s="7"/>
      <c r="F152" s="168"/>
      <c r="G152" s="168"/>
      <c r="H152" s="168"/>
      <c r="J152" s="165" t="s">
        <v>568</v>
      </c>
      <c r="K152" s="165" t="s">
        <v>1010</v>
      </c>
      <c r="L152" s="165" t="s">
        <v>774</v>
      </c>
      <c r="M152" s="165" t="s">
        <v>1011</v>
      </c>
    </row>
    <row r="153" spans="1:13" ht="15.75" customHeight="1">
      <c r="A153" s="175" t="s">
        <v>64</v>
      </c>
      <c r="B153" s="166" t="s">
        <v>246</v>
      </c>
      <c r="C153" s="166" t="s">
        <v>1012</v>
      </c>
      <c r="D153" s="166" t="s">
        <v>1013</v>
      </c>
      <c r="E153" s="7"/>
      <c r="F153" s="168"/>
      <c r="G153" s="168"/>
      <c r="H153" s="168"/>
      <c r="J153" s="165" t="s">
        <v>568</v>
      </c>
      <c r="K153" s="165" t="s">
        <v>1010</v>
      </c>
      <c r="L153" s="165" t="s">
        <v>777</v>
      </c>
      <c r="M153" s="165" t="s">
        <v>1014</v>
      </c>
    </row>
    <row r="154" spans="1:13" ht="15.75" customHeight="1">
      <c r="A154" s="175" t="s">
        <v>64</v>
      </c>
      <c r="B154" s="166" t="s">
        <v>246</v>
      </c>
      <c r="C154" s="166" t="s">
        <v>1015</v>
      </c>
      <c r="D154" s="166" t="s">
        <v>1016</v>
      </c>
      <c r="E154" s="7"/>
      <c r="F154" s="168"/>
      <c r="G154" s="168"/>
      <c r="H154" s="168"/>
      <c r="J154" s="165" t="s">
        <v>568</v>
      </c>
      <c r="K154" s="165" t="s">
        <v>1017</v>
      </c>
      <c r="L154" s="165" t="s">
        <v>434</v>
      </c>
      <c r="M154" s="165" t="s">
        <v>1018</v>
      </c>
    </row>
    <row r="155" spans="1:13" ht="15.75" customHeight="1">
      <c r="A155" s="175" t="s">
        <v>64</v>
      </c>
      <c r="B155" s="166" t="s">
        <v>246</v>
      </c>
      <c r="C155" s="166" t="s">
        <v>1019</v>
      </c>
      <c r="D155" s="166" t="s">
        <v>1020</v>
      </c>
      <c r="E155" s="7"/>
      <c r="F155" s="168"/>
      <c r="G155" s="168"/>
      <c r="H155" s="168"/>
      <c r="J155" s="165" t="s">
        <v>1021</v>
      </c>
      <c r="K155" s="165" t="s">
        <v>1022</v>
      </c>
      <c r="L155" s="165" t="s">
        <v>764</v>
      </c>
      <c r="M155" s="165" t="s">
        <v>1023</v>
      </c>
    </row>
    <row r="156" spans="1:13" ht="15.75" customHeight="1">
      <c r="A156" s="177" t="s">
        <v>65</v>
      </c>
      <c r="B156" s="178" t="s">
        <v>250</v>
      </c>
      <c r="C156" s="178" t="s">
        <v>250</v>
      </c>
      <c r="D156" s="178" t="s">
        <v>1024</v>
      </c>
      <c r="E156" s="7"/>
      <c r="F156" s="168"/>
      <c r="G156" s="168"/>
      <c r="H156" s="168"/>
      <c r="J156" s="165" t="s">
        <v>1021</v>
      </c>
      <c r="K156" s="165" t="s">
        <v>1025</v>
      </c>
      <c r="L156" s="165" t="s">
        <v>978</v>
      </c>
      <c r="M156" s="165" t="s">
        <v>1026</v>
      </c>
    </row>
    <row r="157" spans="1:13" ht="15.75" customHeight="1">
      <c r="A157" s="177" t="s">
        <v>65</v>
      </c>
      <c r="B157" s="166" t="s">
        <v>250</v>
      </c>
      <c r="C157" s="166" t="s">
        <v>251</v>
      </c>
      <c r="D157" s="166" t="s">
        <v>1027</v>
      </c>
      <c r="E157" s="7"/>
      <c r="F157" s="168"/>
      <c r="G157" s="168"/>
      <c r="H157" s="168"/>
      <c r="J157" s="165" t="s">
        <v>1021</v>
      </c>
      <c r="K157" s="165" t="s">
        <v>1028</v>
      </c>
      <c r="L157" s="165" t="s">
        <v>1029</v>
      </c>
      <c r="M157" s="165" t="s">
        <v>1030</v>
      </c>
    </row>
    <row r="158" spans="1:13" ht="15.75" customHeight="1">
      <c r="A158" s="177" t="s">
        <v>65</v>
      </c>
      <c r="B158" s="166" t="s">
        <v>250</v>
      </c>
      <c r="C158" s="166" t="s">
        <v>252</v>
      </c>
      <c r="D158" s="166" t="s">
        <v>1031</v>
      </c>
      <c r="E158" s="7"/>
      <c r="F158" s="168"/>
      <c r="G158" s="168"/>
      <c r="H158" s="168"/>
      <c r="J158" s="165" t="s">
        <v>1021</v>
      </c>
      <c r="K158" s="165" t="s">
        <v>1022</v>
      </c>
      <c r="L158" s="165" t="s">
        <v>1029</v>
      </c>
      <c r="M158" s="165" t="s">
        <v>1032</v>
      </c>
    </row>
    <row r="159" spans="1:13" ht="15.75" customHeight="1">
      <c r="A159" s="177" t="s">
        <v>65</v>
      </c>
      <c r="B159" s="178" t="s">
        <v>253</v>
      </c>
      <c r="C159" s="178" t="s">
        <v>253</v>
      </c>
      <c r="D159" s="178" t="s">
        <v>1033</v>
      </c>
      <c r="E159" s="7"/>
      <c r="F159" s="168"/>
      <c r="G159" s="168"/>
      <c r="H159" s="168"/>
      <c r="J159" s="165" t="s">
        <v>1021</v>
      </c>
      <c r="K159" s="165" t="s">
        <v>1022</v>
      </c>
      <c r="L159" s="165" t="s">
        <v>982</v>
      </c>
      <c r="M159" s="165" t="s">
        <v>1034</v>
      </c>
    </row>
    <row r="160" spans="1:13" ht="15.75" customHeight="1">
      <c r="A160" s="177" t="s">
        <v>65</v>
      </c>
      <c r="B160" s="166" t="s">
        <v>253</v>
      </c>
      <c r="C160" s="166" t="s">
        <v>254</v>
      </c>
      <c r="D160" s="166" t="s">
        <v>1033</v>
      </c>
      <c r="E160" s="7"/>
      <c r="F160" s="168"/>
      <c r="G160" s="168"/>
      <c r="H160" s="168"/>
      <c r="J160" s="165" t="s">
        <v>1035</v>
      </c>
      <c r="K160" s="165" t="s">
        <v>1036</v>
      </c>
      <c r="L160" s="165" t="s">
        <v>692</v>
      </c>
      <c r="M160" s="165" t="s">
        <v>1037</v>
      </c>
    </row>
    <row r="161" spans="1:13" ht="15.75" customHeight="1">
      <c r="A161" s="177" t="s">
        <v>65</v>
      </c>
      <c r="B161" s="178" t="s">
        <v>255</v>
      </c>
      <c r="C161" s="178" t="s">
        <v>255</v>
      </c>
      <c r="D161" s="178" t="s">
        <v>1038</v>
      </c>
      <c r="E161" s="7"/>
      <c r="F161" s="168"/>
      <c r="G161" s="168"/>
      <c r="H161" s="168"/>
      <c r="J161" s="165" t="s">
        <v>1035</v>
      </c>
      <c r="K161" s="165" t="s">
        <v>1039</v>
      </c>
      <c r="L161" s="165" t="s">
        <v>727</v>
      </c>
      <c r="M161" s="165" t="s">
        <v>1040</v>
      </c>
    </row>
    <row r="162" spans="1:13" ht="15.75" customHeight="1">
      <c r="A162" s="177" t="s">
        <v>65</v>
      </c>
      <c r="B162" s="166" t="s">
        <v>255</v>
      </c>
      <c r="C162" s="166" t="s">
        <v>256</v>
      </c>
      <c r="D162" s="166" t="s">
        <v>1038</v>
      </c>
      <c r="E162" s="7"/>
      <c r="F162" s="168"/>
      <c r="G162" s="168"/>
      <c r="H162" s="168"/>
      <c r="J162" s="165" t="s">
        <v>1035</v>
      </c>
      <c r="K162" s="165" t="s">
        <v>1039</v>
      </c>
      <c r="L162" s="165" t="s">
        <v>996</v>
      </c>
      <c r="M162" s="165" t="s">
        <v>1041</v>
      </c>
    </row>
    <row r="163" spans="1:13" ht="15.75" customHeight="1">
      <c r="A163" s="177" t="s">
        <v>65</v>
      </c>
      <c r="B163" s="178" t="s">
        <v>257</v>
      </c>
      <c r="C163" s="178" t="s">
        <v>257</v>
      </c>
      <c r="D163" s="178" t="s">
        <v>1042</v>
      </c>
      <c r="E163" s="7"/>
      <c r="F163" s="168"/>
      <c r="G163" s="168"/>
      <c r="H163" s="168"/>
      <c r="J163" s="165" t="s">
        <v>1035</v>
      </c>
      <c r="K163" s="165" t="s">
        <v>1036</v>
      </c>
      <c r="L163" s="165" t="s">
        <v>1043</v>
      </c>
      <c r="M163" s="165" t="s">
        <v>1044</v>
      </c>
    </row>
    <row r="164" spans="1:13" ht="15.75" customHeight="1">
      <c r="A164" s="177" t="s">
        <v>65</v>
      </c>
      <c r="B164" s="166" t="s">
        <v>257</v>
      </c>
      <c r="C164" s="166" t="s">
        <v>258</v>
      </c>
      <c r="D164" s="166" t="s">
        <v>1045</v>
      </c>
      <c r="E164" s="7"/>
      <c r="F164" s="168"/>
      <c r="G164" s="168"/>
      <c r="H164" s="168"/>
      <c r="J164" s="165" t="s">
        <v>1035</v>
      </c>
      <c r="K164" s="165" t="s">
        <v>1039</v>
      </c>
      <c r="L164" s="165" t="s">
        <v>824</v>
      </c>
      <c r="M164" s="165" t="s">
        <v>1046</v>
      </c>
    </row>
    <row r="165" spans="1:13" ht="15.75" customHeight="1">
      <c r="A165" s="177" t="s">
        <v>65</v>
      </c>
      <c r="B165" s="166" t="s">
        <v>257</v>
      </c>
      <c r="C165" s="166" t="s">
        <v>259</v>
      </c>
      <c r="D165" s="166" t="s">
        <v>1047</v>
      </c>
      <c r="E165" s="7"/>
      <c r="F165" s="168"/>
      <c r="G165" s="168"/>
      <c r="H165" s="168"/>
      <c r="J165" s="165" t="s">
        <v>1035</v>
      </c>
      <c r="K165" s="165" t="s">
        <v>1039</v>
      </c>
      <c r="L165" s="165" t="s">
        <v>827</v>
      </c>
      <c r="M165" s="165" t="s">
        <v>1048</v>
      </c>
    </row>
    <row r="166" spans="1:13" ht="15.75" customHeight="1">
      <c r="A166" s="177" t="s">
        <v>65</v>
      </c>
      <c r="B166" s="166" t="s">
        <v>257</v>
      </c>
      <c r="C166" s="166" t="s">
        <v>260</v>
      </c>
      <c r="D166" s="166" t="s">
        <v>1049</v>
      </c>
      <c r="E166" s="7"/>
      <c r="F166" s="168"/>
      <c r="G166" s="168"/>
      <c r="H166" s="168"/>
      <c r="J166" s="165" t="s">
        <v>1035</v>
      </c>
      <c r="K166" s="165" t="s">
        <v>1039</v>
      </c>
      <c r="L166" s="165" t="s">
        <v>830</v>
      </c>
      <c r="M166" s="165" t="s">
        <v>1046</v>
      </c>
    </row>
    <row r="167" spans="1:13" ht="15.75" customHeight="1">
      <c r="A167" s="177" t="s">
        <v>65</v>
      </c>
      <c r="B167" s="178" t="s">
        <v>261</v>
      </c>
      <c r="C167" s="178" t="s">
        <v>261</v>
      </c>
      <c r="D167" s="178" t="s">
        <v>1050</v>
      </c>
      <c r="E167" s="7"/>
      <c r="F167" s="168"/>
      <c r="G167" s="168"/>
      <c r="H167" s="168"/>
      <c r="J167" s="165" t="s">
        <v>1035</v>
      </c>
      <c r="K167" s="165" t="s">
        <v>1039</v>
      </c>
      <c r="L167" s="165" t="s">
        <v>834</v>
      </c>
      <c r="M167" s="165" t="s">
        <v>1051</v>
      </c>
    </row>
    <row r="168" spans="1:13" ht="15.75" customHeight="1">
      <c r="A168" s="177" t="s">
        <v>65</v>
      </c>
      <c r="B168" s="166" t="s">
        <v>261</v>
      </c>
      <c r="C168" s="166" t="s">
        <v>262</v>
      </c>
      <c r="D168" s="166" t="s">
        <v>1052</v>
      </c>
      <c r="E168" s="7"/>
      <c r="F168" s="168"/>
      <c r="G168" s="168"/>
      <c r="H168" s="168"/>
      <c r="J168" s="165" t="s">
        <v>1035</v>
      </c>
      <c r="K168" s="165" t="s">
        <v>1039</v>
      </c>
      <c r="L168" s="165" t="s">
        <v>835</v>
      </c>
      <c r="M168" s="165" t="s">
        <v>1053</v>
      </c>
    </row>
    <row r="169" spans="1:13" ht="15.75" customHeight="1">
      <c r="A169" s="177" t="s">
        <v>65</v>
      </c>
      <c r="B169" s="166" t="s">
        <v>261</v>
      </c>
      <c r="C169" s="166" t="s">
        <v>263</v>
      </c>
      <c r="D169" s="166" t="s">
        <v>1054</v>
      </c>
      <c r="E169" s="7"/>
      <c r="F169" s="168"/>
      <c r="G169" s="168"/>
      <c r="H169" s="168"/>
      <c r="J169" s="165" t="s">
        <v>1035</v>
      </c>
      <c r="K169" s="165" t="s">
        <v>1039</v>
      </c>
      <c r="L169" s="165" t="s">
        <v>838</v>
      </c>
      <c r="M169" s="165" t="s">
        <v>1055</v>
      </c>
    </row>
    <row r="170" spans="1:13" ht="15.75" customHeight="1">
      <c r="A170" s="177" t="s">
        <v>65</v>
      </c>
      <c r="B170" s="178" t="s">
        <v>264</v>
      </c>
      <c r="C170" s="178" t="s">
        <v>264</v>
      </c>
      <c r="D170" s="178" t="s">
        <v>1056</v>
      </c>
      <c r="E170" s="7"/>
      <c r="F170" s="168"/>
      <c r="G170" s="168"/>
      <c r="H170" s="168"/>
      <c r="J170" s="165" t="s">
        <v>1035</v>
      </c>
      <c r="K170" s="165" t="s">
        <v>1039</v>
      </c>
      <c r="L170" s="165" t="s">
        <v>840</v>
      </c>
      <c r="M170" s="165" t="s">
        <v>1051</v>
      </c>
    </row>
    <row r="171" spans="1:13" ht="15.75" customHeight="1">
      <c r="A171" s="177" t="s">
        <v>65</v>
      </c>
      <c r="B171" s="166" t="s">
        <v>264</v>
      </c>
      <c r="C171" s="166" t="s">
        <v>265</v>
      </c>
      <c r="D171" s="166" t="s">
        <v>1056</v>
      </c>
      <c r="E171" s="7"/>
      <c r="F171" s="168"/>
      <c r="G171" s="168"/>
      <c r="H171" s="168"/>
      <c r="J171" s="165" t="s">
        <v>1057</v>
      </c>
      <c r="K171" s="165" t="s">
        <v>1058</v>
      </c>
      <c r="L171" s="165" t="s">
        <v>783</v>
      </c>
      <c r="M171" s="165" t="s">
        <v>1059</v>
      </c>
    </row>
    <row r="172" spans="1:13" ht="15.75" customHeight="1">
      <c r="A172" s="177" t="s">
        <v>65</v>
      </c>
      <c r="B172" s="178" t="s">
        <v>266</v>
      </c>
      <c r="C172" s="178" t="s">
        <v>266</v>
      </c>
      <c r="D172" s="178" t="s">
        <v>1060</v>
      </c>
      <c r="E172" s="7"/>
      <c r="F172" s="168"/>
      <c r="G172" s="168"/>
      <c r="H172" s="168"/>
      <c r="J172" s="165" t="s">
        <v>1057</v>
      </c>
      <c r="K172" s="165" t="s">
        <v>1061</v>
      </c>
      <c r="L172" s="165" t="s">
        <v>855</v>
      </c>
      <c r="M172" s="165" t="s">
        <v>1062</v>
      </c>
    </row>
    <row r="173" spans="1:13" ht="15.75" customHeight="1">
      <c r="A173" s="177" t="s">
        <v>65</v>
      </c>
      <c r="B173" s="166" t="s">
        <v>266</v>
      </c>
      <c r="C173" s="166" t="s">
        <v>267</v>
      </c>
      <c r="D173" s="166" t="s">
        <v>1060</v>
      </c>
      <c r="E173" s="7"/>
      <c r="F173" s="168"/>
      <c r="G173" s="168"/>
      <c r="H173" s="168"/>
      <c r="J173" s="165" t="s">
        <v>1057</v>
      </c>
      <c r="K173" s="165" t="s">
        <v>1061</v>
      </c>
      <c r="L173" s="165" t="s">
        <v>862</v>
      </c>
      <c r="M173" s="165" t="s">
        <v>1063</v>
      </c>
    </row>
    <row r="174" spans="1:13" ht="15.75" customHeight="1">
      <c r="A174" s="177" t="s">
        <v>65</v>
      </c>
      <c r="B174" s="178" t="s">
        <v>268</v>
      </c>
      <c r="C174" s="178" t="s">
        <v>268</v>
      </c>
      <c r="D174" s="178" t="s">
        <v>1064</v>
      </c>
      <c r="E174" s="7"/>
      <c r="F174" s="168"/>
      <c r="G174" s="168"/>
      <c r="H174" s="168"/>
      <c r="J174" s="165" t="s">
        <v>1057</v>
      </c>
      <c r="K174" s="165" t="s">
        <v>1065</v>
      </c>
      <c r="L174" s="165" t="s">
        <v>862</v>
      </c>
      <c r="M174" s="165" t="s">
        <v>1066</v>
      </c>
    </row>
    <row r="175" spans="1:13" ht="15.75" customHeight="1">
      <c r="A175" s="177" t="s">
        <v>65</v>
      </c>
      <c r="B175" s="166" t="s">
        <v>268</v>
      </c>
      <c r="C175" s="166" t="s">
        <v>1067</v>
      </c>
      <c r="D175" s="166" t="s">
        <v>1064</v>
      </c>
      <c r="E175" s="7"/>
      <c r="F175" s="168"/>
      <c r="G175" s="168"/>
      <c r="H175" s="168"/>
      <c r="J175" s="165" t="s">
        <v>1057</v>
      </c>
      <c r="K175" s="165" t="s">
        <v>1061</v>
      </c>
      <c r="L175" s="165" t="s">
        <v>867</v>
      </c>
      <c r="M175" s="165" t="s">
        <v>1068</v>
      </c>
    </row>
    <row r="176" spans="1:13" ht="15.75" customHeight="1">
      <c r="A176" s="177" t="s">
        <v>65</v>
      </c>
      <c r="B176" s="178" t="s">
        <v>270</v>
      </c>
      <c r="C176" s="178" t="s">
        <v>270</v>
      </c>
      <c r="D176" s="178" t="s">
        <v>1069</v>
      </c>
      <c r="E176" s="7"/>
      <c r="F176" s="168"/>
      <c r="G176" s="168"/>
      <c r="H176" s="168"/>
      <c r="J176" s="165" t="s">
        <v>1057</v>
      </c>
      <c r="K176" s="165" t="s">
        <v>1061</v>
      </c>
      <c r="L176" s="165" t="s">
        <v>887</v>
      </c>
      <c r="M176" s="165" t="s">
        <v>1070</v>
      </c>
    </row>
    <row r="177" spans="1:13" ht="15.75" customHeight="1">
      <c r="A177" s="177" t="s">
        <v>65</v>
      </c>
      <c r="B177" s="166" t="s">
        <v>270</v>
      </c>
      <c r="C177" s="166" t="s">
        <v>271</v>
      </c>
      <c r="D177" s="166" t="s">
        <v>1071</v>
      </c>
      <c r="E177" s="7"/>
      <c r="F177" s="168"/>
      <c r="G177" s="168"/>
      <c r="H177" s="168"/>
      <c r="J177" s="165" t="s">
        <v>1057</v>
      </c>
      <c r="K177" s="165" t="s">
        <v>1058</v>
      </c>
      <c r="L177" s="165" t="s">
        <v>895</v>
      </c>
      <c r="M177" s="165" t="s">
        <v>1072</v>
      </c>
    </row>
    <row r="178" spans="1:13" ht="15.75" customHeight="1">
      <c r="A178" s="177" t="s">
        <v>65</v>
      </c>
      <c r="B178" s="166" t="s">
        <v>270</v>
      </c>
      <c r="C178" s="166" t="s">
        <v>272</v>
      </c>
      <c r="D178" s="166" t="s">
        <v>1073</v>
      </c>
      <c r="E178" s="7"/>
      <c r="F178" s="168"/>
      <c r="G178" s="168"/>
      <c r="H178" s="168"/>
      <c r="J178" s="165" t="s">
        <v>1057</v>
      </c>
      <c r="K178" s="165" t="s">
        <v>1061</v>
      </c>
      <c r="L178" s="165" t="s">
        <v>1074</v>
      </c>
      <c r="M178" s="165" t="s">
        <v>1075</v>
      </c>
    </row>
    <row r="179" spans="1:13" ht="15.75" customHeight="1">
      <c r="A179" s="177" t="s">
        <v>65</v>
      </c>
      <c r="B179" s="166" t="s">
        <v>270</v>
      </c>
      <c r="C179" s="166" t="s">
        <v>273</v>
      </c>
      <c r="D179" s="166" t="s">
        <v>1076</v>
      </c>
      <c r="E179" s="7"/>
      <c r="F179" s="168"/>
      <c r="G179" s="168"/>
      <c r="H179" s="168"/>
      <c r="J179" s="165" t="s">
        <v>1057</v>
      </c>
      <c r="K179" s="165" t="s">
        <v>1061</v>
      </c>
      <c r="L179" s="165" t="s">
        <v>900</v>
      </c>
      <c r="M179" s="165" t="s">
        <v>1077</v>
      </c>
    </row>
    <row r="180" spans="1:13" ht="15.75" customHeight="1">
      <c r="A180" s="179" t="s">
        <v>66</v>
      </c>
      <c r="B180" s="180" t="s">
        <v>274</v>
      </c>
      <c r="C180" s="180" t="s">
        <v>274</v>
      </c>
      <c r="D180" s="180" t="s">
        <v>1078</v>
      </c>
      <c r="E180" s="7"/>
      <c r="F180" s="168"/>
      <c r="G180" s="168"/>
      <c r="H180" s="168"/>
      <c r="J180" s="165" t="s">
        <v>1057</v>
      </c>
      <c r="K180" s="165" t="s">
        <v>1058</v>
      </c>
      <c r="L180" s="165" t="s">
        <v>978</v>
      </c>
      <c r="M180" s="165" t="s">
        <v>1079</v>
      </c>
    </row>
    <row r="181" spans="1:13" ht="15.75" customHeight="1">
      <c r="A181" s="179" t="s">
        <v>66</v>
      </c>
      <c r="B181" s="166" t="s">
        <v>274</v>
      </c>
      <c r="C181" s="166" t="s">
        <v>275</v>
      </c>
      <c r="D181" s="166" t="s">
        <v>1080</v>
      </c>
      <c r="E181" s="7"/>
      <c r="F181" s="168"/>
      <c r="G181" s="168"/>
      <c r="H181" s="168"/>
      <c r="J181" s="165" t="s">
        <v>1057</v>
      </c>
      <c r="K181" s="165" t="s">
        <v>1061</v>
      </c>
      <c r="L181" s="165" t="s">
        <v>954</v>
      </c>
      <c r="M181" s="165" t="s">
        <v>1081</v>
      </c>
    </row>
    <row r="182" spans="1:13" ht="15.75" customHeight="1">
      <c r="A182" s="179" t="s">
        <v>66</v>
      </c>
      <c r="B182" s="166" t="s">
        <v>274</v>
      </c>
      <c r="C182" s="166" t="s">
        <v>276</v>
      </c>
      <c r="D182" s="166" t="s">
        <v>1082</v>
      </c>
      <c r="E182" s="7"/>
      <c r="F182" s="168"/>
      <c r="G182" s="168"/>
      <c r="H182" s="168"/>
      <c r="J182" s="165" t="s">
        <v>1057</v>
      </c>
      <c r="K182" s="165" t="s">
        <v>1061</v>
      </c>
      <c r="L182" s="165" t="s">
        <v>624</v>
      </c>
      <c r="M182" s="165" t="s">
        <v>1083</v>
      </c>
    </row>
    <row r="183" spans="1:13" ht="15.75" customHeight="1">
      <c r="A183" s="179" t="s">
        <v>66</v>
      </c>
      <c r="B183" s="180" t="s">
        <v>277</v>
      </c>
      <c r="C183" s="180" t="s">
        <v>277</v>
      </c>
      <c r="D183" s="180" t="s">
        <v>1084</v>
      </c>
      <c r="E183" s="7"/>
      <c r="F183" s="168"/>
      <c r="G183" s="168"/>
      <c r="H183" s="168"/>
      <c r="J183" s="165" t="s">
        <v>1057</v>
      </c>
      <c r="K183" s="165" t="s">
        <v>1058</v>
      </c>
      <c r="L183" s="165" t="s">
        <v>1029</v>
      </c>
      <c r="M183" s="165" t="s">
        <v>1085</v>
      </c>
    </row>
    <row r="184" spans="1:13" ht="15.75" customHeight="1">
      <c r="A184" s="179" t="s">
        <v>66</v>
      </c>
      <c r="B184" s="166" t="s">
        <v>277</v>
      </c>
      <c r="C184" s="166" t="s">
        <v>278</v>
      </c>
      <c r="D184" s="166" t="s">
        <v>1084</v>
      </c>
      <c r="E184" s="7"/>
      <c r="F184" s="168"/>
      <c r="G184" s="168"/>
      <c r="H184" s="168"/>
      <c r="J184" s="165" t="s">
        <v>1057</v>
      </c>
      <c r="K184" s="165" t="s">
        <v>1058</v>
      </c>
      <c r="L184" s="165" t="s">
        <v>982</v>
      </c>
      <c r="M184" s="165" t="s">
        <v>1086</v>
      </c>
    </row>
    <row r="185" spans="1:13" ht="15.75" customHeight="1">
      <c r="A185" s="179" t="s">
        <v>66</v>
      </c>
      <c r="B185" s="180" t="s">
        <v>279</v>
      </c>
      <c r="C185" s="180" t="s">
        <v>279</v>
      </c>
      <c r="D185" s="180" t="s">
        <v>1087</v>
      </c>
      <c r="E185" s="7"/>
      <c r="F185" s="168"/>
      <c r="G185" s="168"/>
      <c r="H185" s="168"/>
      <c r="J185" s="165" t="s">
        <v>582</v>
      </c>
      <c r="K185" s="165" t="s">
        <v>1088</v>
      </c>
      <c r="L185" s="165" t="s">
        <v>702</v>
      </c>
      <c r="M185" s="165" t="s">
        <v>1089</v>
      </c>
    </row>
    <row r="186" spans="1:13" ht="15.75" customHeight="1">
      <c r="A186" s="179" t="s">
        <v>66</v>
      </c>
      <c r="B186" s="166" t="s">
        <v>279</v>
      </c>
      <c r="C186" s="166" t="s">
        <v>280</v>
      </c>
      <c r="D186" s="166" t="s">
        <v>1090</v>
      </c>
      <c r="E186" s="7"/>
      <c r="F186" s="168"/>
      <c r="G186" s="168"/>
      <c r="H186" s="168"/>
      <c r="J186" s="165" t="s">
        <v>582</v>
      </c>
      <c r="K186" s="165" t="s">
        <v>1088</v>
      </c>
      <c r="L186" s="165" t="s">
        <v>1091</v>
      </c>
      <c r="M186" s="165" t="s">
        <v>1092</v>
      </c>
    </row>
    <row r="187" spans="1:13" ht="15.75" customHeight="1">
      <c r="A187" s="179" t="s">
        <v>66</v>
      </c>
      <c r="B187" s="166" t="s">
        <v>279</v>
      </c>
      <c r="C187" s="166" t="s">
        <v>281</v>
      </c>
      <c r="D187" s="166" t="s">
        <v>1093</v>
      </c>
      <c r="E187" s="7"/>
      <c r="F187" s="168"/>
      <c r="G187" s="168"/>
      <c r="H187" s="168"/>
      <c r="J187" s="165" t="s">
        <v>582</v>
      </c>
      <c r="K187" s="165" t="s">
        <v>1094</v>
      </c>
      <c r="L187" s="165" t="s">
        <v>764</v>
      </c>
      <c r="M187" s="165" t="s">
        <v>1095</v>
      </c>
    </row>
    <row r="188" spans="1:13" ht="15.75" customHeight="1">
      <c r="A188" s="179" t="s">
        <v>66</v>
      </c>
      <c r="B188" s="180" t="s">
        <v>282</v>
      </c>
      <c r="C188" s="180" t="s">
        <v>282</v>
      </c>
      <c r="D188" s="180" t="s">
        <v>1096</v>
      </c>
      <c r="E188" s="7"/>
      <c r="F188" s="168"/>
      <c r="G188" s="168"/>
      <c r="H188" s="168"/>
      <c r="J188" s="165" t="s">
        <v>582</v>
      </c>
      <c r="K188" s="165" t="s">
        <v>1088</v>
      </c>
      <c r="L188" s="165" t="s">
        <v>785</v>
      </c>
      <c r="M188" s="165" t="s">
        <v>1097</v>
      </c>
    </row>
    <row r="189" spans="1:13" ht="15.75" customHeight="1">
      <c r="A189" s="179" t="s">
        <v>66</v>
      </c>
      <c r="B189" s="166" t="s">
        <v>282</v>
      </c>
      <c r="C189" s="166" t="s">
        <v>283</v>
      </c>
      <c r="D189" s="166" t="s">
        <v>1096</v>
      </c>
      <c r="E189" s="7"/>
      <c r="F189" s="168"/>
      <c r="G189" s="168"/>
      <c r="H189" s="168"/>
      <c r="J189" s="165" t="s">
        <v>582</v>
      </c>
      <c r="K189" s="165" t="s">
        <v>1088</v>
      </c>
      <c r="L189" s="165" t="s">
        <v>792</v>
      </c>
      <c r="M189" s="165" t="s">
        <v>1098</v>
      </c>
    </row>
    <row r="190" spans="1:13" ht="15.75" customHeight="1">
      <c r="A190" s="179" t="s">
        <v>66</v>
      </c>
      <c r="B190" s="180" t="s">
        <v>284</v>
      </c>
      <c r="C190" s="180" t="s">
        <v>284</v>
      </c>
      <c r="D190" s="180" t="s">
        <v>1099</v>
      </c>
      <c r="E190" s="7"/>
      <c r="F190" s="168"/>
      <c r="G190" s="168"/>
      <c r="H190" s="168"/>
      <c r="J190" s="165" t="s">
        <v>582</v>
      </c>
      <c r="K190" s="165" t="s">
        <v>1100</v>
      </c>
      <c r="L190" s="165" t="s">
        <v>795</v>
      </c>
      <c r="M190" s="165" t="s">
        <v>1101</v>
      </c>
    </row>
    <row r="191" spans="1:13" ht="15.75" customHeight="1">
      <c r="A191" s="179" t="s">
        <v>66</v>
      </c>
      <c r="B191" s="166" t="s">
        <v>284</v>
      </c>
      <c r="C191" s="166" t="s">
        <v>285</v>
      </c>
      <c r="D191" s="166" t="s">
        <v>1099</v>
      </c>
      <c r="E191" s="7"/>
      <c r="F191" s="168"/>
      <c r="G191" s="168"/>
      <c r="H191" s="168"/>
      <c r="J191" s="165" t="s">
        <v>582</v>
      </c>
      <c r="K191" s="165" t="s">
        <v>1088</v>
      </c>
      <c r="L191" s="165" t="s">
        <v>795</v>
      </c>
      <c r="M191" s="165" t="s">
        <v>1102</v>
      </c>
    </row>
    <row r="192" spans="1:13" ht="15.75" customHeight="1">
      <c r="A192" s="179" t="s">
        <v>66</v>
      </c>
      <c r="B192" s="180" t="s">
        <v>286</v>
      </c>
      <c r="C192" s="180" t="s">
        <v>286</v>
      </c>
      <c r="D192" s="180" t="s">
        <v>1103</v>
      </c>
      <c r="E192" s="7"/>
      <c r="F192" s="168"/>
      <c r="G192" s="168"/>
      <c r="H192" s="168"/>
      <c r="J192" s="165" t="s">
        <v>582</v>
      </c>
      <c r="K192" s="165" t="s">
        <v>1094</v>
      </c>
      <c r="L192" s="165" t="s">
        <v>806</v>
      </c>
      <c r="M192" s="165" t="s">
        <v>1104</v>
      </c>
    </row>
    <row r="193" spans="1:13" ht="15.75" customHeight="1">
      <c r="A193" s="179" t="s">
        <v>66</v>
      </c>
      <c r="B193" s="166" t="s">
        <v>286</v>
      </c>
      <c r="C193" s="166" t="s">
        <v>287</v>
      </c>
      <c r="D193" s="166" t="s">
        <v>1105</v>
      </c>
      <c r="E193" s="7"/>
      <c r="F193" s="168"/>
      <c r="G193" s="168"/>
      <c r="H193" s="168"/>
      <c r="J193" s="165" t="s">
        <v>582</v>
      </c>
      <c r="K193" s="165" t="s">
        <v>1088</v>
      </c>
      <c r="L193" s="165" t="s">
        <v>1106</v>
      </c>
      <c r="M193" s="165" t="s">
        <v>1107</v>
      </c>
    </row>
    <row r="194" spans="1:13" ht="15.75" customHeight="1">
      <c r="A194" s="179" t="s">
        <v>66</v>
      </c>
      <c r="B194" s="166" t="s">
        <v>286</v>
      </c>
      <c r="C194" s="166" t="s">
        <v>288</v>
      </c>
      <c r="D194" s="166" t="s">
        <v>1108</v>
      </c>
      <c r="E194" s="7"/>
      <c r="F194" s="168"/>
      <c r="G194" s="168"/>
      <c r="H194" s="168"/>
      <c r="J194" s="165" t="s">
        <v>582</v>
      </c>
      <c r="K194" s="165" t="s">
        <v>1094</v>
      </c>
      <c r="L194" s="165" t="s">
        <v>1109</v>
      </c>
      <c r="M194" s="165" t="s">
        <v>1110</v>
      </c>
    </row>
    <row r="195" spans="1:13" ht="15.75" customHeight="1">
      <c r="A195" s="179" t="s">
        <v>66</v>
      </c>
      <c r="B195" s="180" t="s">
        <v>289</v>
      </c>
      <c r="C195" s="180" t="s">
        <v>289</v>
      </c>
      <c r="D195" s="180" t="s">
        <v>1111</v>
      </c>
      <c r="E195" s="7"/>
      <c r="F195" s="168"/>
      <c r="G195" s="168"/>
      <c r="H195" s="168"/>
      <c r="J195" s="165" t="s">
        <v>582</v>
      </c>
      <c r="K195" s="165" t="s">
        <v>1094</v>
      </c>
      <c r="L195" s="165" t="s">
        <v>815</v>
      </c>
      <c r="M195" s="165" t="s">
        <v>1112</v>
      </c>
    </row>
    <row r="196" spans="1:13" ht="15.75" customHeight="1">
      <c r="A196" s="179" t="s">
        <v>66</v>
      </c>
      <c r="B196" s="166" t="s">
        <v>289</v>
      </c>
      <c r="C196" s="166" t="s">
        <v>290</v>
      </c>
      <c r="D196" s="166" t="s">
        <v>1113</v>
      </c>
      <c r="E196" s="7"/>
      <c r="F196" s="168"/>
      <c r="G196" s="168"/>
      <c r="H196" s="168"/>
      <c r="J196" s="165" t="s">
        <v>582</v>
      </c>
      <c r="K196" s="165" t="s">
        <v>1094</v>
      </c>
      <c r="L196" s="165" t="s">
        <v>1114</v>
      </c>
      <c r="M196" s="165" t="s">
        <v>1115</v>
      </c>
    </row>
    <row r="197" spans="1:13" ht="15.75" customHeight="1">
      <c r="A197" s="179" t="s">
        <v>66</v>
      </c>
      <c r="B197" s="166" t="s">
        <v>289</v>
      </c>
      <c r="C197" s="166" t="s">
        <v>291</v>
      </c>
      <c r="D197" s="166" t="s">
        <v>1116</v>
      </c>
      <c r="E197" s="7"/>
      <c r="F197" s="168"/>
      <c r="G197" s="168"/>
      <c r="H197" s="168"/>
      <c r="J197" s="165" t="s">
        <v>582</v>
      </c>
      <c r="K197" s="165" t="s">
        <v>1094</v>
      </c>
      <c r="L197" s="165" t="s">
        <v>1117</v>
      </c>
      <c r="M197" s="165" t="s">
        <v>1115</v>
      </c>
    </row>
    <row r="198" spans="1:13" ht="15.75" customHeight="1">
      <c r="A198" s="179" t="s">
        <v>66</v>
      </c>
      <c r="B198" s="180" t="s">
        <v>292</v>
      </c>
      <c r="C198" s="180" t="s">
        <v>292</v>
      </c>
      <c r="D198" s="180" t="s">
        <v>1118</v>
      </c>
      <c r="E198" s="7"/>
      <c r="F198" s="168"/>
      <c r="G198" s="168"/>
      <c r="H198" s="168"/>
      <c r="J198" s="165" t="s">
        <v>582</v>
      </c>
      <c r="K198" s="165" t="s">
        <v>1094</v>
      </c>
      <c r="L198" s="165" t="s">
        <v>951</v>
      </c>
      <c r="M198" s="165" t="s">
        <v>1119</v>
      </c>
    </row>
    <row r="199" spans="1:13" ht="15.75" customHeight="1">
      <c r="A199" s="179" t="s">
        <v>66</v>
      </c>
      <c r="B199" s="166" t="s">
        <v>292</v>
      </c>
      <c r="C199" s="166" t="s">
        <v>293</v>
      </c>
      <c r="D199" s="166" t="s">
        <v>1120</v>
      </c>
      <c r="E199" s="7"/>
      <c r="F199" s="168"/>
      <c r="G199" s="168"/>
      <c r="H199" s="168"/>
      <c r="J199" s="165" t="s">
        <v>582</v>
      </c>
      <c r="K199" s="165" t="s">
        <v>1121</v>
      </c>
      <c r="L199" s="165" t="s">
        <v>832</v>
      </c>
      <c r="M199" s="165" t="s">
        <v>1122</v>
      </c>
    </row>
    <row r="200" spans="1:13" ht="15.75" customHeight="1">
      <c r="A200" s="179" t="s">
        <v>66</v>
      </c>
      <c r="B200" s="166" t="s">
        <v>292</v>
      </c>
      <c r="C200" s="166" t="s">
        <v>294</v>
      </c>
      <c r="D200" s="166" t="s">
        <v>1123</v>
      </c>
      <c r="E200" s="7"/>
      <c r="F200" s="168"/>
      <c r="G200" s="168"/>
      <c r="H200" s="168"/>
      <c r="J200" s="165" t="s">
        <v>582</v>
      </c>
      <c r="K200" s="165" t="s">
        <v>1088</v>
      </c>
      <c r="L200" s="165" t="s">
        <v>843</v>
      </c>
      <c r="M200" s="165" t="s">
        <v>1124</v>
      </c>
    </row>
    <row r="201" spans="1:13" ht="15.75" customHeight="1">
      <c r="A201" s="179" t="s">
        <v>66</v>
      </c>
      <c r="B201" s="180" t="s">
        <v>295</v>
      </c>
      <c r="C201" s="180" t="s">
        <v>295</v>
      </c>
      <c r="D201" s="180" t="s">
        <v>1125</v>
      </c>
      <c r="E201" s="7"/>
      <c r="F201" s="168"/>
      <c r="G201" s="168"/>
      <c r="H201" s="168"/>
      <c r="J201" s="165" t="s">
        <v>582</v>
      </c>
      <c r="K201" s="165" t="s">
        <v>1126</v>
      </c>
      <c r="L201" s="165" t="s">
        <v>879</v>
      </c>
      <c r="M201" s="165" t="s">
        <v>1127</v>
      </c>
    </row>
    <row r="202" spans="1:13" ht="15.75" customHeight="1">
      <c r="A202" s="179" t="s">
        <v>66</v>
      </c>
      <c r="B202" s="166" t="s">
        <v>295</v>
      </c>
      <c r="C202" s="166" t="s">
        <v>296</v>
      </c>
      <c r="D202" s="166" t="s">
        <v>1125</v>
      </c>
      <c r="E202" s="7"/>
      <c r="F202" s="168"/>
      <c r="G202" s="168"/>
      <c r="H202" s="168"/>
      <c r="J202" s="165" t="s">
        <v>582</v>
      </c>
      <c r="K202" s="165" t="s">
        <v>1121</v>
      </c>
      <c r="L202" s="165" t="s">
        <v>895</v>
      </c>
      <c r="M202" s="165" t="s">
        <v>1128</v>
      </c>
    </row>
    <row r="203" spans="1:13" ht="15.75" customHeight="1">
      <c r="A203" s="181" t="s">
        <v>67</v>
      </c>
      <c r="B203" s="182" t="s">
        <v>297</v>
      </c>
      <c r="C203" s="182" t="s">
        <v>297</v>
      </c>
      <c r="D203" s="180" t="s">
        <v>1129</v>
      </c>
      <c r="E203" s="7"/>
      <c r="F203" s="168"/>
      <c r="G203" s="168"/>
      <c r="H203" s="168"/>
      <c r="J203" s="165" t="s">
        <v>582</v>
      </c>
      <c r="K203" s="165" t="s">
        <v>1130</v>
      </c>
      <c r="L203" s="165" t="s">
        <v>608</v>
      </c>
      <c r="M203" s="165" t="s">
        <v>1131</v>
      </c>
    </row>
    <row r="204" spans="1:13" ht="15.75" customHeight="1">
      <c r="A204" s="181" t="s">
        <v>67</v>
      </c>
      <c r="B204" s="166" t="s">
        <v>297</v>
      </c>
      <c r="C204" s="166" t="s">
        <v>298</v>
      </c>
      <c r="D204" s="166" t="s">
        <v>1132</v>
      </c>
      <c r="E204" s="7"/>
      <c r="F204" s="168"/>
      <c r="G204" s="168"/>
      <c r="H204" s="168"/>
      <c r="J204" s="165" t="s">
        <v>582</v>
      </c>
      <c r="K204" s="165" t="s">
        <v>1094</v>
      </c>
      <c r="L204" s="165" t="s">
        <v>931</v>
      </c>
      <c r="M204" s="165" t="s">
        <v>1133</v>
      </c>
    </row>
    <row r="205" spans="1:13" ht="15.75" customHeight="1">
      <c r="A205" s="181" t="s">
        <v>67</v>
      </c>
      <c r="B205" s="166" t="s">
        <v>297</v>
      </c>
      <c r="C205" s="166" t="s">
        <v>299</v>
      </c>
      <c r="D205" s="166" t="s">
        <v>1134</v>
      </c>
      <c r="E205" s="7"/>
      <c r="F205" s="168"/>
      <c r="G205" s="168"/>
      <c r="H205" s="168"/>
      <c r="J205" s="165" t="s">
        <v>582</v>
      </c>
      <c r="K205" s="165" t="s">
        <v>1094</v>
      </c>
      <c r="L205" s="165" t="s">
        <v>954</v>
      </c>
      <c r="M205" s="165" t="s">
        <v>1135</v>
      </c>
    </row>
    <row r="206" spans="1:13" ht="15.75" customHeight="1">
      <c r="A206" s="181" t="s">
        <v>67</v>
      </c>
      <c r="B206" s="166" t="s">
        <v>297</v>
      </c>
      <c r="C206" s="166" t="s">
        <v>300</v>
      </c>
      <c r="D206" s="166" t="s">
        <v>1136</v>
      </c>
      <c r="E206" s="7"/>
      <c r="F206" s="168"/>
      <c r="G206" s="168"/>
      <c r="H206" s="168"/>
      <c r="J206" s="165" t="s">
        <v>582</v>
      </c>
      <c r="K206" s="165" t="s">
        <v>1137</v>
      </c>
      <c r="L206" s="165" t="s">
        <v>624</v>
      </c>
      <c r="M206" s="165" t="s">
        <v>1138</v>
      </c>
    </row>
    <row r="207" spans="1:13" ht="15.75" customHeight="1">
      <c r="A207" s="181" t="s">
        <v>67</v>
      </c>
      <c r="B207" s="182" t="s">
        <v>301</v>
      </c>
      <c r="C207" s="182" t="s">
        <v>301</v>
      </c>
      <c r="D207" s="182" t="s">
        <v>1139</v>
      </c>
      <c r="E207" s="7"/>
      <c r="F207" s="168"/>
      <c r="G207" s="168"/>
      <c r="H207" s="168"/>
      <c r="J207" s="165" t="s">
        <v>582</v>
      </c>
      <c r="K207" s="165" t="s">
        <v>1140</v>
      </c>
      <c r="L207" s="165" t="s">
        <v>434</v>
      </c>
      <c r="M207" s="165" t="s">
        <v>1141</v>
      </c>
    </row>
    <row r="208" spans="1:13" ht="15.75" customHeight="1">
      <c r="A208" s="181" t="s">
        <v>67</v>
      </c>
      <c r="B208" s="166" t="s">
        <v>301</v>
      </c>
      <c r="C208" s="166" t="s">
        <v>302</v>
      </c>
      <c r="D208" s="166" t="s">
        <v>1142</v>
      </c>
      <c r="E208" s="7"/>
      <c r="F208" s="168"/>
      <c r="G208" s="168"/>
      <c r="H208" s="168"/>
      <c r="J208" s="165" t="s">
        <v>1143</v>
      </c>
      <c r="K208" s="165" t="s">
        <v>1144</v>
      </c>
      <c r="L208" s="165" t="s">
        <v>1145</v>
      </c>
      <c r="M208" s="165" t="s">
        <v>1146</v>
      </c>
    </row>
    <row r="209" spans="1:13" ht="15.75" customHeight="1">
      <c r="A209" s="181" t="s">
        <v>67</v>
      </c>
      <c r="B209" s="166" t="s">
        <v>301</v>
      </c>
      <c r="C209" s="166" t="s">
        <v>303</v>
      </c>
      <c r="D209" s="166" t="s">
        <v>1147</v>
      </c>
      <c r="E209" s="7"/>
      <c r="F209" s="168"/>
      <c r="G209" s="168"/>
      <c r="H209" s="168"/>
      <c r="J209" s="165" t="s">
        <v>1143</v>
      </c>
      <c r="K209" s="165" t="s">
        <v>1144</v>
      </c>
      <c r="L209" s="165" t="s">
        <v>992</v>
      </c>
      <c r="M209" s="165" t="s">
        <v>1148</v>
      </c>
    </row>
    <row r="210" spans="1:13" ht="15.75" customHeight="1">
      <c r="A210" s="181" t="s">
        <v>67</v>
      </c>
      <c r="B210" s="166" t="s">
        <v>301</v>
      </c>
      <c r="C210" s="166" t="s">
        <v>304</v>
      </c>
      <c r="D210" s="166" t="s">
        <v>1149</v>
      </c>
      <c r="E210" s="7"/>
      <c r="F210" s="168"/>
      <c r="G210" s="168"/>
      <c r="H210" s="168"/>
      <c r="J210" s="165" t="s">
        <v>1143</v>
      </c>
      <c r="K210" s="165" t="s">
        <v>1150</v>
      </c>
      <c r="L210" s="165" t="s">
        <v>1151</v>
      </c>
      <c r="M210" s="165" t="s">
        <v>1152</v>
      </c>
    </row>
    <row r="211" spans="1:13" ht="15.75" customHeight="1">
      <c r="A211" s="181" t="s">
        <v>67</v>
      </c>
      <c r="B211" s="182" t="s">
        <v>305</v>
      </c>
      <c r="C211" s="182" t="s">
        <v>305</v>
      </c>
      <c r="D211" s="182" t="s">
        <v>1153</v>
      </c>
      <c r="E211" s="7"/>
      <c r="F211" s="168"/>
      <c r="G211" s="168"/>
      <c r="H211" s="168"/>
      <c r="J211" s="165" t="s">
        <v>1143</v>
      </c>
      <c r="K211" s="165" t="s">
        <v>1154</v>
      </c>
      <c r="L211" s="165" t="s">
        <v>631</v>
      </c>
      <c r="M211" s="165" t="s">
        <v>1155</v>
      </c>
    </row>
    <row r="212" spans="1:13" ht="15.75" customHeight="1">
      <c r="A212" s="181" t="s">
        <v>67</v>
      </c>
      <c r="B212" s="166" t="s">
        <v>305</v>
      </c>
      <c r="C212" s="166" t="s">
        <v>306</v>
      </c>
      <c r="D212" s="166" t="s">
        <v>1156</v>
      </c>
      <c r="E212" s="7"/>
      <c r="F212" s="168"/>
      <c r="G212" s="168"/>
      <c r="H212" s="168"/>
      <c r="J212" s="165" t="s">
        <v>1143</v>
      </c>
      <c r="K212" s="165" t="s">
        <v>1157</v>
      </c>
      <c r="L212" s="165" t="s">
        <v>824</v>
      </c>
      <c r="M212" s="165" t="s">
        <v>1158</v>
      </c>
    </row>
    <row r="213" spans="1:13" ht="15.75" customHeight="1">
      <c r="A213" s="181" t="s">
        <v>67</v>
      </c>
      <c r="B213" s="166" t="s">
        <v>305</v>
      </c>
      <c r="C213" s="166" t="s">
        <v>307</v>
      </c>
      <c r="D213" s="166" t="s">
        <v>1159</v>
      </c>
      <c r="E213" s="7"/>
      <c r="F213" s="168"/>
      <c r="G213" s="168"/>
      <c r="H213" s="168"/>
      <c r="J213" s="165" t="s">
        <v>1143</v>
      </c>
      <c r="K213" s="165" t="s">
        <v>1157</v>
      </c>
      <c r="L213" s="165" t="s">
        <v>827</v>
      </c>
      <c r="M213" s="165" t="s">
        <v>1160</v>
      </c>
    </row>
    <row r="214" spans="1:13" ht="15.75" customHeight="1">
      <c r="A214" s="181" t="s">
        <v>67</v>
      </c>
      <c r="B214" s="182" t="s">
        <v>308</v>
      </c>
      <c r="C214" s="182" t="s">
        <v>308</v>
      </c>
      <c r="D214" s="182" t="s">
        <v>1161</v>
      </c>
      <c r="E214" s="7"/>
      <c r="F214" s="168"/>
      <c r="G214" s="168"/>
      <c r="H214" s="168"/>
      <c r="J214" s="165" t="s">
        <v>1143</v>
      </c>
      <c r="K214" s="165" t="s">
        <v>1157</v>
      </c>
      <c r="L214" s="165" t="s">
        <v>830</v>
      </c>
      <c r="M214" s="165" t="s">
        <v>1160</v>
      </c>
    </row>
    <row r="215" spans="1:13" ht="15.75" customHeight="1">
      <c r="A215" s="181" t="s">
        <v>67</v>
      </c>
      <c r="B215" s="166" t="s">
        <v>308</v>
      </c>
      <c r="C215" s="166" t="s">
        <v>309</v>
      </c>
      <c r="D215" s="166" t="s">
        <v>1161</v>
      </c>
      <c r="E215" s="7"/>
      <c r="F215" s="168"/>
      <c r="G215" s="168"/>
      <c r="H215" s="168"/>
      <c r="J215" s="165" t="s">
        <v>1143</v>
      </c>
      <c r="K215" s="165" t="s">
        <v>1157</v>
      </c>
      <c r="L215" s="165" t="s">
        <v>834</v>
      </c>
      <c r="M215" s="165" t="s">
        <v>1162</v>
      </c>
    </row>
    <row r="216" spans="1:13" ht="15.75" customHeight="1">
      <c r="A216" s="181" t="s">
        <v>67</v>
      </c>
      <c r="B216" s="182" t="s">
        <v>310</v>
      </c>
      <c r="C216" s="182" t="s">
        <v>310</v>
      </c>
      <c r="D216" s="182" t="s">
        <v>1163</v>
      </c>
      <c r="E216" s="7"/>
      <c r="F216" s="168"/>
      <c r="G216" s="168"/>
      <c r="H216" s="168"/>
      <c r="J216" s="165" t="s">
        <v>1143</v>
      </c>
      <c r="K216" s="165" t="s">
        <v>1157</v>
      </c>
      <c r="L216" s="165" t="s">
        <v>838</v>
      </c>
      <c r="M216" s="165" t="s">
        <v>1164</v>
      </c>
    </row>
    <row r="217" spans="1:13" ht="15.75" customHeight="1">
      <c r="A217" s="181" t="s">
        <v>67</v>
      </c>
      <c r="B217" s="166" t="s">
        <v>310</v>
      </c>
      <c r="C217" s="166" t="s">
        <v>311</v>
      </c>
      <c r="D217" s="166" t="s">
        <v>1165</v>
      </c>
      <c r="E217" s="7"/>
      <c r="F217" s="168"/>
      <c r="G217" s="168"/>
      <c r="H217" s="168"/>
      <c r="J217" s="165" t="s">
        <v>1143</v>
      </c>
      <c r="K217" s="165" t="s">
        <v>1157</v>
      </c>
      <c r="L217" s="165" t="s">
        <v>840</v>
      </c>
      <c r="M217" s="165" t="s">
        <v>1166</v>
      </c>
    </row>
    <row r="218" spans="1:13" ht="15.75" customHeight="1">
      <c r="A218" s="181" t="s">
        <v>67</v>
      </c>
      <c r="B218" s="166" t="s">
        <v>310</v>
      </c>
      <c r="C218" s="166" t="s">
        <v>312</v>
      </c>
      <c r="D218" s="166" t="s">
        <v>1167</v>
      </c>
      <c r="E218" s="7"/>
      <c r="F218" s="168"/>
      <c r="G218" s="168"/>
      <c r="H218" s="168"/>
      <c r="J218" s="165" t="s">
        <v>1143</v>
      </c>
      <c r="K218" s="165" t="s">
        <v>1157</v>
      </c>
      <c r="L218" s="165" t="s">
        <v>843</v>
      </c>
      <c r="M218" s="165" t="s">
        <v>1168</v>
      </c>
    </row>
    <row r="219" spans="1:13" ht="15.75" customHeight="1">
      <c r="A219" s="181" t="s">
        <v>67</v>
      </c>
      <c r="B219" s="182" t="s">
        <v>313</v>
      </c>
      <c r="C219" s="182" t="s">
        <v>313</v>
      </c>
      <c r="D219" s="182" t="s">
        <v>1169</v>
      </c>
      <c r="E219" s="7"/>
      <c r="F219" s="168"/>
      <c r="G219" s="168"/>
      <c r="H219" s="168"/>
      <c r="J219" s="165" t="s">
        <v>590</v>
      </c>
      <c r="K219" s="165" t="s">
        <v>1170</v>
      </c>
      <c r="L219" s="165" t="s">
        <v>702</v>
      </c>
      <c r="M219" s="165" t="s">
        <v>1171</v>
      </c>
    </row>
    <row r="220" spans="1:13" ht="15.75" customHeight="1">
      <c r="A220" s="181" t="s">
        <v>67</v>
      </c>
      <c r="B220" s="166" t="s">
        <v>313</v>
      </c>
      <c r="C220" s="166" t="s">
        <v>314</v>
      </c>
      <c r="D220" s="166" t="s">
        <v>1172</v>
      </c>
      <c r="E220" s="7"/>
      <c r="F220" s="168"/>
      <c r="G220" s="168"/>
      <c r="H220" s="168"/>
      <c r="J220" s="165" t="s">
        <v>590</v>
      </c>
      <c r="K220" s="165" t="s">
        <v>1173</v>
      </c>
      <c r="L220" s="165" t="s">
        <v>755</v>
      </c>
      <c r="M220" s="165" t="s">
        <v>1174</v>
      </c>
    </row>
    <row r="221" spans="1:13" ht="15.75" customHeight="1">
      <c r="A221" s="181" t="s">
        <v>67</v>
      </c>
      <c r="B221" s="166" t="s">
        <v>313</v>
      </c>
      <c r="C221" s="166" t="s">
        <v>315</v>
      </c>
      <c r="D221" s="166" t="s">
        <v>1175</v>
      </c>
      <c r="E221" s="7"/>
      <c r="F221" s="168"/>
      <c r="G221" s="168"/>
      <c r="H221" s="168"/>
      <c r="J221" s="165" t="s">
        <v>590</v>
      </c>
      <c r="K221" s="165" t="s">
        <v>1173</v>
      </c>
      <c r="L221" s="165" t="s">
        <v>608</v>
      </c>
      <c r="M221" s="165" t="s">
        <v>1176</v>
      </c>
    </row>
    <row r="222" spans="1:13" ht="15.75" customHeight="1">
      <c r="A222" s="181" t="s">
        <v>67</v>
      </c>
      <c r="B222" s="182" t="s">
        <v>316</v>
      </c>
      <c r="C222" s="182" t="s">
        <v>316</v>
      </c>
      <c r="D222" s="182" t="s">
        <v>1177</v>
      </c>
      <c r="E222" s="7"/>
      <c r="F222" s="168"/>
      <c r="G222" s="168"/>
      <c r="H222" s="168"/>
      <c r="J222" s="165" t="s">
        <v>590</v>
      </c>
      <c r="K222" s="165" t="s">
        <v>1173</v>
      </c>
      <c r="L222" s="165" t="s">
        <v>618</v>
      </c>
      <c r="M222" s="165" t="s">
        <v>1178</v>
      </c>
    </row>
    <row r="223" spans="1:13" ht="15.75" customHeight="1">
      <c r="A223" s="181" t="s">
        <v>67</v>
      </c>
      <c r="B223" s="166" t="s">
        <v>316</v>
      </c>
      <c r="C223" s="166" t="s">
        <v>317</v>
      </c>
      <c r="D223" s="166" t="s">
        <v>1179</v>
      </c>
      <c r="E223" s="7"/>
      <c r="F223" s="168"/>
      <c r="G223" s="168"/>
      <c r="H223" s="168"/>
      <c r="J223" s="165" t="s">
        <v>590</v>
      </c>
      <c r="K223" s="165" t="s">
        <v>1170</v>
      </c>
      <c r="L223" s="165" t="s">
        <v>618</v>
      </c>
      <c r="M223" s="165" t="s">
        <v>1180</v>
      </c>
    </row>
    <row r="224" spans="1:13" ht="15.75" customHeight="1">
      <c r="A224" s="181" t="s">
        <v>67</v>
      </c>
      <c r="B224" s="166" t="s">
        <v>316</v>
      </c>
      <c r="C224" s="166" t="s">
        <v>318</v>
      </c>
      <c r="D224" s="166" t="s">
        <v>1181</v>
      </c>
      <c r="E224" s="7"/>
      <c r="F224" s="168"/>
      <c r="G224" s="168"/>
      <c r="H224" s="168"/>
      <c r="J224" s="165" t="s">
        <v>590</v>
      </c>
      <c r="K224" s="165" t="s">
        <v>1182</v>
      </c>
      <c r="L224" s="165" t="s">
        <v>434</v>
      </c>
      <c r="M224" s="165" t="s">
        <v>1183</v>
      </c>
    </row>
    <row r="225" spans="1:13" ht="15.75" customHeight="1">
      <c r="A225" s="181" t="s">
        <v>67</v>
      </c>
      <c r="B225" s="166" t="s">
        <v>316</v>
      </c>
      <c r="C225" s="166" t="s">
        <v>319</v>
      </c>
      <c r="D225" s="166" t="s">
        <v>1184</v>
      </c>
      <c r="E225" s="7"/>
      <c r="F225" s="168"/>
      <c r="G225" s="168"/>
      <c r="H225" s="168"/>
      <c r="J225" s="165" t="s">
        <v>1185</v>
      </c>
      <c r="K225" s="165" t="s">
        <v>1186</v>
      </c>
      <c r="L225" s="165" t="s">
        <v>832</v>
      </c>
      <c r="M225" s="165" t="s">
        <v>1187</v>
      </c>
    </row>
    <row r="226" spans="1:13" ht="15.75" customHeight="1">
      <c r="A226" s="181" t="s">
        <v>67</v>
      </c>
      <c r="B226" s="182" t="s">
        <v>320</v>
      </c>
      <c r="C226" s="182" t="s">
        <v>320</v>
      </c>
      <c r="D226" s="182" t="s">
        <v>1188</v>
      </c>
      <c r="E226" s="7"/>
      <c r="F226" s="168"/>
      <c r="G226" s="168"/>
      <c r="H226" s="168"/>
      <c r="J226" s="165" t="s">
        <v>1189</v>
      </c>
      <c r="K226" s="165" t="s">
        <v>1190</v>
      </c>
      <c r="L226" s="165" t="s">
        <v>895</v>
      </c>
      <c r="M226" s="165" t="s">
        <v>1191</v>
      </c>
    </row>
    <row r="227" spans="1:13" ht="15.75" customHeight="1">
      <c r="A227" s="181" t="s">
        <v>67</v>
      </c>
      <c r="B227" s="166" t="s">
        <v>320</v>
      </c>
      <c r="C227" s="166" t="s">
        <v>321</v>
      </c>
      <c r="D227" s="166" t="s">
        <v>1192</v>
      </c>
      <c r="E227" s="7"/>
      <c r="F227" s="168"/>
      <c r="G227" s="168"/>
      <c r="H227" s="168"/>
      <c r="J227" s="165" t="s">
        <v>1189</v>
      </c>
      <c r="K227" s="165" t="s">
        <v>1190</v>
      </c>
      <c r="L227" s="165" t="s">
        <v>900</v>
      </c>
      <c r="M227" s="165" t="s">
        <v>1193</v>
      </c>
    </row>
    <row r="228" spans="1:13" ht="15.75" customHeight="1">
      <c r="A228" s="181" t="s">
        <v>67</v>
      </c>
      <c r="B228" s="166" t="s">
        <v>320</v>
      </c>
      <c r="C228" s="166" t="s">
        <v>322</v>
      </c>
      <c r="D228" s="166" t="s">
        <v>1194</v>
      </c>
      <c r="E228" s="7"/>
      <c r="F228" s="168"/>
      <c r="G228" s="168"/>
      <c r="H228" s="168"/>
      <c r="J228" s="165" t="s">
        <v>1189</v>
      </c>
      <c r="K228" s="165" t="s">
        <v>1190</v>
      </c>
      <c r="L228" s="165" t="s">
        <v>978</v>
      </c>
      <c r="M228" s="165" t="s">
        <v>1195</v>
      </c>
    </row>
    <row r="229" spans="1:13" ht="15.75" customHeight="1">
      <c r="A229" s="181" t="s">
        <v>67</v>
      </c>
      <c r="B229" s="182" t="s">
        <v>323</v>
      </c>
      <c r="C229" s="182" t="s">
        <v>323</v>
      </c>
      <c r="D229" s="182" t="s">
        <v>1196</v>
      </c>
      <c r="E229" s="7"/>
      <c r="F229" s="168"/>
      <c r="G229" s="168"/>
      <c r="H229" s="168"/>
      <c r="J229" s="165" t="s">
        <v>1189</v>
      </c>
      <c r="K229" s="165" t="s">
        <v>1197</v>
      </c>
      <c r="L229" s="165" t="s">
        <v>954</v>
      </c>
      <c r="M229" s="165" t="s">
        <v>1198</v>
      </c>
    </row>
    <row r="230" spans="1:13" ht="15.75" customHeight="1">
      <c r="A230" s="181" t="s">
        <v>67</v>
      </c>
      <c r="B230" s="166" t="s">
        <v>323</v>
      </c>
      <c r="C230" s="166" t="s">
        <v>324</v>
      </c>
      <c r="D230" s="166" t="s">
        <v>1196</v>
      </c>
      <c r="E230" s="7"/>
      <c r="F230" s="168"/>
      <c r="G230" s="168"/>
      <c r="H230" s="168"/>
      <c r="J230" s="165" t="s">
        <v>1189</v>
      </c>
      <c r="K230" s="165" t="s">
        <v>1197</v>
      </c>
      <c r="L230" s="165" t="s">
        <v>1029</v>
      </c>
      <c r="M230" s="165" t="s">
        <v>1199</v>
      </c>
    </row>
    <row r="231" spans="1:13" ht="15.75" customHeight="1">
      <c r="A231" s="181" t="s">
        <v>67</v>
      </c>
      <c r="B231" s="182" t="s">
        <v>325</v>
      </c>
      <c r="C231" s="182" t="s">
        <v>325</v>
      </c>
      <c r="D231" s="182" t="s">
        <v>1200</v>
      </c>
      <c r="E231" s="7"/>
      <c r="F231" s="168"/>
      <c r="G231" s="168"/>
      <c r="H231" s="168"/>
      <c r="J231" s="165" t="s">
        <v>1189</v>
      </c>
      <c r="K231" s="165" t="s">
        <v>1197</v>
      </c>
      <c r="L231" s="165" t="s">
        <v>982</v>
      </c>
      <c r="M231" s="165" t="s">
        <v>1201</v>
      </c>
    </row>
    <row r="232" spans="1:13" ht="15.75" customHeight="1">
      <c r="A232" s="181" t="s">
        <v>67</v>
      </c>
      <c r="B232" s="166" t="s">
        <v>325</v>
      </c>
      <c r="C232" s="166" t="s">
        <v>326</v>
      </c>
      <c r="D232" s="166" t="s">
        <v>1200</v>
      </c>
      <c r="E232" s="7"/>
      <c r="F232" s="168"/>
      <c r="G232" s="168"/>
      <c r="H232" s="168"/>
      <c r="J232" s="165" t="s">
        <v>1202</v>
      </c>
      <c r="K232" s="165" t="s">
        <v>1203</v>
      </c>
      <c r="L232" s="165" t="s">
        <v>692</v>
      </c>
      <c r="M232" s="165" t="s">
        <v>1204</v>
      </c>
    </row>
    <row r="233" spans="1:13" ht="15.75" customHeight="1">
      <c r="A233" s="181" t="s">
        <v>67</v>
      </c>
      <c r="B233" s="182" t="s">
        <v>327</v>
      </c>
      <c r="C233" s="182" t="s">
        <v>327</v>
      </c>
      <c r="D233" s="182" t="s">
        <v>1200</v>
      </c>
      <c r="E233" s="7"/>
      <c r="F233" s="168"/>
      <c r="G233" s="168"/>
      <c r="H233" s="168"/>
      <c r="J233" s="165" t="s">
        <v>1202</v>
      </c>
      <c r="K233" s="165" t="s">
        <v>1205</v>
      </c>
      <c r="L233" s="165" t="s">
        <v>1074</v>
      </c>
      <c r="M233" s="165" t="s">
        <v>1206</v>
      </c>
    </row>
    <row r="234" spans="1:13" ht="15.75" customHeight="1">
      <c r="A234" s="181" t="s">
        <v>67</v>
      </c>
      <c r="B234" s="166" t="s">
        <v>327</v>
      </c>
      <c r="C234" s="166" t="s">
        <v>328</v>
      </c>
      <c r="D234" s="166" t="s">
        <v>1207</v>
      </c>
      <c r="E234" s="7"/>
      <c r="F234" s="168"/>
      <c r="G234" s="168"/>
      <c r="H234" s="168"/>
      <c r="J234" s="165" t="s">
        <v>1202</v>
      </c>
      <c r="K234" s="165" t="s">
        <v>1205</v>
      </c>
      <c r="L234" s="165" t="s">
        <v>900</v>
      </c>
      <c r="M234" s="165" t="s">
        <v>1206</v>
      </c>
    </row>
    <row r="235" spans="1:13" ht="15.75" customHeight="1">
      <c r="A235" s="181" t="s">
        <v>67</v>
      </c>
      <c r="B235" s="166" t="s">
        <v>327</v>
      </c>
      <c r="C235" s="166" t="s">
        <v>329</v>
      </c>
      <c r="D235" s="166" t="s">
        <v>1208</v>
      </c>
      <c r="E235" s="7"/>
      <c r="F235" s="168"/>
      <c r="G235" s="168"/>
      <c r="H235" s="168"/>
    </row>
    <row r="236" spans="1:13" ht="15.75" customHeight="1">
      <c r="A236" s="181" t="s">
        <v>67</v>
      </c>
      <c r="B236" s="182" t="s">
        <v>330</v>
      </c>
      <c r="C236" s="182" t="s">
        <v>330</v>
      </c>
      <c r="D236" s="182" t="s">
        <v>1209</v>
      </c>
      <c r="E236" s="7"/>
      <c r="F236" s="168"/>
      <c r="G236" s="168"/>
      <c r="H236" s="168"/>
    </row>
    <row r="237" spans="1:13" ht="15.75" customHeight="1">
      <c r="A237" s="181" t="s">
        <v>67</v>
      </c>
      <c r="B237" s="166" t="s">
        <v>330</v>
      </c>
      <c r="C237" s="166" t="s">
        <v>331</v>
      </c>
      <c r="D237" s="166" t="s">
        <v>1210</v>
      </c>
      <c r="E237" s="7"/>
      <c r="F237" s="168"/>
      <c r="G237" s="168"/>
      <c r="H237" s="168"/>
    </row>
    <row r="238" spans="1:13" ht="15.75" customHeight="1">
      <c r="A238" s="181" t="s">
        <v>67</v>
      </c>
      <c r="B238" s="166" t="s">
        <v>330</v>
      </c>
      <c r="C238" s="166" t="s">
        <v>332</v>
      </c>
      <c r="D238" s="166" t="s">
        <v>1211</v>
      </c>
      <c r="E238" s="7"/>
      <c r="F238" s="168"/>
      <c r="G238" s="168"/>
      <c r="H238" s="168"/>
    </row>
    <row r="239" spans="1:13" ht="15.75" customHeight="1">
      <c r="A239" s="183" t="s">
        <v>68</v>
      </c>
      <c r="B239" s="184" t="s">
        <v>333</v>
      </c>
      <c r="C239" s="184" t="s">
        <v>333</v>
      </c>
      <c r="D239" s="184" t="s">
        <v>1212</v>
      </c>
      <c r="E239" s="7"/>
      <c r="F239" s="168"/>
      <c r="G239" s="168"/>
      <c r="H239" s="168"/>
    </row>
    <row r="240" spans="1:13" ht="15.75" customHeight="1">
      <c r="A240" s="183" t="s">
        <v>68</v>
      </c>
      <c r="B240" s="166" t="s">
        <v>333</v>
      </c>
      <c r="C240" s="166" t="s">
        <v>334</v>
      </c>
      <c r="D240" s="166" t="s">
        <v>1212</v>
      </c>
      <c r="E240" s="7"/>
      <c r="F240" s="168"/>
      <c r="G240" s="168"/>
      <c r="H240" s="168"/>
    </row>
    <row r="241" spans="1:8" ht="15.75" customHeight="1">
      <c r="A241" s="183" t="s">
        <v>68</v>
      </c>
      <c r="B241" s="184" t="s">
        <v>335</v>
      </c>
      <c r="C241" s="184" t="s">
        <v>335</v>
      </c>
      <c r="D241" s="184" t="s">
        <v>1213</v>
      </c>
      <c r="E241" s="7"/>
      <c r="F241" s="168"/>
      <c r="G241" s="168"/>
      <c r="H241" s="168"/>
    </row>
    <row r="242" spans="1:8" ht="15.75" customHeight="1">
      <c r="A242" s="183" t="s">
        <v>68</v>
      </c>
      <c r="B242" s="166" t="s">
        <v>335</v>
      </c>
      <c r="C242" s="166" t="s">
        <v>336</v>
      </c>
      <c r="D242" s="166" t="s">
        <v>1214</v>
      </c>
      <c r="E242" s="7"/>
      <c r="F242" s="168"/>
      <c r="G242" s="168"/>
      <c r="H242" s="168"/>
    </row>
    <row r="243" spans="1:8" ht="15.75" customHeight="1">
      <c r="A243" s="183" t="s">
        <v>68</v>
      </c>
      <c r="B243" s="166" t="s">
        <v>335</v>
      </c>
      <c r="C243" s="166" t="s">
        <v>337</v>
      </c>
      <c r="D243" s="166" t="s">
        <v>1215</v>
      </c>
      <c r="E243" s="7"/>
      <c r="F243" s="168"/>
      <c r="G243" s="168"/>
      <c r="H243" s="168"/>
    </row>
    <row r="244" spans="1:8" ht="15.75" customHeight="1">
      <c r="A244" s="183" t="s">
        <v>68</v>
      </c>
      <c r="B244" s="184" t="s">
        <v>338</v>
      </c>
      <c r="C244" s="184" t="s">
        <v>338</v>
      </c>
      <c r="D244" s="184" t="s">
        <v>1216</v>
      </c>
      <c r="E244" s="7"/>
      <c r="F244" s="168"/>
      <c r="G244" s="168"/>
      <c r="H244" s="168"/>
    </row>
    <row r="245" spans="1:8" ht="15.75" customHeight="1">
      <c r="A245" s="183" t="s">
        <v>68</v>
      </c>
      <c r="B245" s="166" t="s">
        <v>338</v>
      </c>
      <c r="C245" s="166" t="s">
        <v>339</v>
      </c>
      <c r="D245" s="166" t="s">
        <v>1217</v>
      </c>
      <c r="E245" s="7"/>
      <c r="F245" s="168"/>
      <c r="G245" s="168"/>
      <c r="H245" s="168"/>
    </row>
    <row r="246" spans="1:8" ht="15.75" customHeight="1">
      <c r="A246" s="183" t="s">
        <v>68</v>
      </c>
      <c r="B246" s="166" t="s">
        <v>338</v>
      </c>
      <c r="C246" s="166" t="s">
        <v>340</v>
      </c>
      <c r="D246" s="166" t="s">
        <v>1218</v>
      </c>
      <c r="E246" s="7"/>
      <c r="F246" s="168"/>
      <c r="G246" s="168"/>
      <c r="H246" s="168"/>
    </row>
    <row r="247" spans="1:8" ht="15.75" customHeight="1">
      <c r="A247" s="183" t="s">
        <v>68</v>
      </c>
      <c r="B247" s="166" t="s">
        <v>338</v>
      </c>
      <c r="C247" s="166" t="s">
        <v>341</v>
      </c>
      <c r="D247" s="166" t="s">
        <v>1219</v>
      </c>
      <c r="E247" s="7"/>
      <c r="F247" s="168"/>
      <c r="G247" s="168"/>
      <c r="H247" s="168"/>
    </row>
    <row r="248" spans="1:8" ht="15.75" customHeight="1">
      <c r="A248" s="183" t="s">
        <v>68</v>
      </c>
      <c r="B248" s="166" t="s">
        <v>338</v>
      </c>
      <c r="C248" s="166" t="s">
        <v>342</v>
      </c>
      <c r="D248" s="166" t="s">
        <v>1220</v>
      </c>
      <c r="E248" s="7"/>
      <c r="F248" s="168"/>
      <c r="G248" s="168"/>
      <c r="H248" s="168"/>
    </row>
    <row r="249" spans="1:8" ht="15.75" customHeight="1">
      <c r="A249" s="183" t="s">
        <v>68</v>
      </c>
      <c r="B249" s="184" t="s">
        <v>343</v>
      </c>
      <c r="C249" s="184" t="s">
        <v>343</v>
      </c>
      <c r="D249" s="184" t="s">
        <v>1221</v>
      </c>
      <c r="E249" s="7"/>
      <c r="F249" s="168"/>
      <c r="G249" s="168"/>
      <c r="H249" s="168"/>
    </row>
    <row r="250" spans="1:8" ht="15.75" customHeight="1">
      <c r="A250" s="183" t="s">
        <v>68</v>
      </c>
      <c r="B250" s="166" t="s">
        <v>343</v>
      </c>
      <c r="C250" s="166" t="s">
        <v>344</v>
      </c>
      <c r="D250" s="166" t="s">
        <v>1222</v>
      </c>
      <c r="E250" s="7"/>
      <c r="F250" s="168"/>
      <c r="G250" s="168"/>
      <c r="H250" s="168"/>
    </row>
    <row r="251" spans="1:8" ht="15.75" customHeight="1">
      <c r="A251" s="183" t="s">
        <v>68</v>
      </c>
      <c r="B251" s="166" t="s">
        <v>343</v>
      </c>
      <c r="C251" s="166" t="s">
        <v>345</v>
      </c>
      <c r="D251" s="166" t="s">
        <v>1223</v>
      </c>
      <c r="E251" s="7"/>
      <c r="F251" s="168"/>
      <c r="G251" s="168"/>
      <c r="H251" s="168"/>
    </row>
    <row r="252" spans="1:8" ht="15.75" customHeight="1">
      <c r="A252" s="183" t="s">
        <v>68</v>
      </c>
      <c r="B252" s="184" t="s">
        <v>346</v>
      </c>
      <c r="C252" s="184" t="s">
        <v>346</v>
      </c>
      <c r="D252" s="184" t="s">
        <v>1224</v>
      </c>
      <c r="E252" s="7"/>
      <c r="F252" s="168"/>
      <c r="G252" s="168"/>
      <c r="H252" s="168"/>
    </row>
    <row r="253" spans="1:8" ht="15.75" customHeight="1">
      <c r="A253" s="183" t="s">
        <v>68</v>
      </c>
      <c r="B253" s="166" t="s">
        <v>346</v>
      </c>
      <c r="C253" s="166" t="s">
        <v>347</v>
      </c>
      <c r="D253" s="166" t="s">
        <v>1224</v>
      </c>
      <c r="E253" s="7"/>
      <c r="F253" s="168"/>
      <c r="G253" s="168"/>
      <c r="H253" s="168"/>
    </row>
    <row r="254" spans="1:8" ht="15.75" customHeight="1">
      <c r="A254" s="183" t="s">
        <v>68</v>
      </c>
      <c r="B254" s="184" t="s">
        <v>348</v>
      </c>
      <c r="C254" s="184" t="s">
        <v>348</v>
      </c>
      <c r="D254" s="184" t="s">
        <v>1225</v>
      </c>
      <c r="E254" s="7"/>
      <c r="F254" s="168"/>
      <c r="G254" s="168"/>
      <c r="H254" s="168"/>
    </row>
    <row r="255" spans="1:8" ht="15.75" customHeight="1">
      <c r="A255" s="183" t="s">
        <v>68</v>
      </c>
      <c r="B255" s="166" t="s">
        <v>348</v>
      </c>
      <c r="C255" s="166" t="s">
        <v>349</v>
      </c>
      <c r="D255" s="166" t="s">
        <v>1226</v>
      </c>
      <c r="E255" s="7"/>
      <c r="F255" s="168"/>
      <c r="G255" s="168"/>
      <c r="H255" s="168"/>
    </row>
    <row r="256" spans="1:8" ht="15.75" customHeight="1">
      <c r="A256" s="183" t="s">
        <v>68</v>
      </c>
      <c r="B256" s="166" t="s">
        <v>348</v>
      </c>
      <c r="C256" s="166" t="s">
        <v>350</v>
      </c>
      <c r="D256" s="166" t="s">
        <v>1227</v>
      </c>
      <c r="E256" s="7"/>
      <c r="F256" s="168"/>
      <c r="G256" s="168"/>
      <c r="H256" s="168"/>
    </row>
    <row r="257" spans="1:8" ht="15.75" customHeight="1">
      <c r="A257" s="183" t="s">
        <v>68</v>
      </c>
      <c r="B257" s="184" t="s">
        <v>351</v>
      </c>
      <c r="C257" s="184" t="s">
        <v>351</v>
      </c>
      <c r="D257" s="184" t="s">
        <v>1228</v>
      </c>
      <c r="E257" s="7"/>
      <c r="F257" s="168"/>
      <c r="G257" s="168"/>
      <c r="H257" s="168"/>
    </row>
    <row r="258" spans="1:8" ht="15.75" customHeight="1">
      <c r="A258" s="183" t="s">
        <v>68</v>
      </c>
      <c r="B258" s="166" t="s">
        <v>351</v>
      </c>
      <c r="C258" s="166" t="s">
        <v>352</v>
      </c>
      <c r="D258" s="166" t="s">
        <v>1228</v>
      </c>
      <c r="E258" s="7"/>
      <c r="F258" s="168"/>
      <c r="G258" s="168"/>
      <c r="H258" s="168"/>
    </row>
    <row r="259" spans="1:8" ht="15.75" customHeight="1">
      <c r="A259" s="183" t="s">
        <v>68</v>
      </c>
      <c r="B259" s="184" t="s">
        <v>353</v>
      </c>
      <c r="C259" s="184" t="s">
        <v>353</v>
      </c>
      <c r="D259" s="184" t="s">
        <v>1229</v>
      </c>
      <c r="E259" s="7"/>
      <c r="F259" s="168"/>
      <c r="G259" s="168"/>
      <c r="H259" s="168"/>
    </row>
    <row r="260" spans="1:8" ht="15.75" customHeight="1">
      <c r="A260" s="183" t="s">
        <v>68</v>
      </c>
      <c r="B260" s="166" t="s">
        <v>353</v>
      </c>
      <c r="C260" s="166" t="s">
        <v>354</v>
      </c>
      <c r="D260" s="166" t="s">
        <v>1229</v>
      </c>
      <c r="E260" s="7"/>
      <c r="F260" s="168"/>
      <c r="G260" s="168"/>
      <c r="H260" s="168"/>
    </row>
    <row r="261" spans="1:8" ht="15.75" customHeight="1">
      <c r="A261" s="183" t="s">
        <v>68</v>
      </c>
      <c r="B261" s="184" t="s">
        <v>355</v>
      </c>
      <c r="C261" s="184" t="s">
        <v>355</v>
      </c>
      <c r="D261" s="184" t="s">
        <v>1230</v>
      </c>
      <c r="E261" s="7"/>
      <c r="F261" s="168"/>
      <c r="G261" s="168"/>
      <c r="H261" s="168"/>
    </row>
    <row r="262" spans="1:8" ht="15.75" customHeight="1">
      <c r="A262" s="183" t="s">
        <v>68</v>
      </c>
      <c r="B262" s="166" t="s">
        <v>355</v>
      </c>
      <c r="C262" s="166" t="s">
        <v>356</v>
      </c>
      <c r="D262" s="166" t="s">
        <v>1231</v>
      </c>
      <c r="E262" s="7"/>
      <c r="F262" s="168"/>
      <c r="G262" s="168"/>
      <c r="H262" s="168"/>
    </row>
    <row r="263" spans="1:8" ht="15.75" customHeight="1">
      <c r="A263" s="183" t="s">
        <v>68</v>
      </c>
      <c r="B263" s="166" t="s">
        <v>355</v>
      </c>
      <c r="C263" s="166" t="s">
        <v>357</v>
      </c>
      <c r="D263" s="166" t="s">
        <v>1232</v>
      </c>
      <c r="E263" s="7"/>
      <c r="F263" s="168"/>
      <c r="G263" s="168"/>
      <c r="H263" s="168"/>
    </row>
    <row r="264" spans="1:8" ht="15.75" customHeight="1">
      <c r="A264" s="183" t="s">
        <v>68</v>
      </c>
      <c r="B264" s="184" t="s">
        <v>358</v>
      </c>
      <c r="C264" s="184" t="s">
        <v>358</v>
      </c>
      <c r="D264" s="184" t="s">
        <v>1233</v>
      </c>
      <c r="E264" s="7"/>
      <c r="F264" s="168"/>
      <c r="G264" s="168"/>
      <c r="H264" s="168"/>
    </row>
    <row r="265" spans="1:8" ht="15.75" customHeight="1">
      <c r="A265" s="183" t="s">
        <v>68</v>
      </c>
      <c r="B265" s="166" t="s">
        <v>358</v>
      </c>
      <c r="C265" s="166" t="s">
        <v>359</v>
      </c>
      <c r="D265" s="166" t="s">
        <v>1234</v>
      </c>
      <c r="E265" s="7"/>
      <c r="F265" s="168"/>
      <c r="G265" s="168"/>
      <c r="H265" s="168"/>
    </row>
    <row r="266" spans="1:8" ht="15.75" customHeight="1">
      <c r="A266" s="183" t="s">
        <v>68</v>
      </c>
      <c r="B266" s="166" t="s">
        <v>358</v>
      </c>
      <c r="C266" s="166" t="s">
        <v>360</v>
      </c>
      <c r="D266" s="166" t="s">
        <v>1235</v>
      </c>
      <c r="E266" s="7"/>
      <c r="F266" s="168"/>
      <c r="G266" s="168"/>
      <c r="H266" s="168"/>
    </row>
    <row r="267" spans="1:8" ht="15.75" customHeight="1">
      <c r="A267" s="183" t="s">
        <v>68</v>
      </c>
      <c r="B267" s="184" t="s">
        <v>361</v>
      </c>
      <c r="C267" s="184" t="s">
        <v>361</v>
      </c>
      <c r="D267" s="184" t="s">
        <v>1236</v>
      </c>
      <c r="E267" s="7"/>
      <c r="F267" s="168"/>
      <c r="G267" s="168"/>
      <c r="H267" s="168"/>
    </row>
    <row r="268" spans="1:8" ht="15.75" customHeight="1">
      <c r="A268" s="183" t="s">
        <v>68</v>
      </c>
      <c r="B268" s="166" t="s">
        <v>361</v>
      </c>
      <c r="C268" s="166" t="s">
        <v>362</v>
      </c>
      <c r="D268" s="166" t="s">
        <v>1237</v>
      </c>
      <c r="E268" s="7"/>
      <c r="F268" s="168"/>
      <c r="G268" s="168"/>
      <c r="H268" s="168"/>
    </row>
    <row r="269" spans="1:8" ht="15.75" customHeight="1">
      <c r="A269" s="183" t="s">
        <v>68</v>
      </c>
      <c r="B269" s="166" t="s">
        <v>361</v>
      </c>
      <c r="C269" s="166" t="s">
        <v>363</v>
      </c>
      <c r="D269" s="166" t="s">
        <v>1238</v>
      </c>
      <c r="E269" s="7"/>
      <c r="F269" s="168"/>
      <c r="G269" s="168"/>
      <c r="H269" s="168"/>
    </row>
    <row r="270" spans="1:8" ht="15.75" customHeight="1">
      <c r="A270" s="185" t="s">
        <v>69</v>
      </c>
      <c r="B270" s="186" t="s">
        <v>364</v>
      </c>
      <c r="C270" s="186" t="s">
        <v>364</v>
      </c>
      <c r="D270" s="186" t="s">
        <v>1239</v>
      </c>
      <c r="E270" s="7"/>
      <c r="F270" s="168"/>
      <c r="G270" s="168"/>
      <c r="H270" s="168"/>
    </row>
    <row r="271" spans="1:8" ht="15.75" customHeight="1">
      <c r="A271" s="185" t="s">
        <v>69</v>
      </c>
      <c r="B271" s="166" t="s">
        <v>364</v>
      </c>
      <c r="C271" s="166" t="s">
        <v>365</v>
      </c>
      <c r="D271" s="166" t="s">
        <v>1239</v>
      </c>
      <c r="E271" s="7"/>
      <c r="F271" s="168"/>
      <c r="G271" s="168"/>
      <c r="H271" s="168"/>
    </row>
    <row r="272" spans="1:8" ht="15.75" customHeight="1">
      <c r="A272" s="185" t="s">
        <v>69</v>
      </c>
      <c r="B272" s="186" t="s">
        <v>366</v>
      </c>
      <c r="C272" s="186" t="s">
        <v>366</v>
      </c>
      <c r="D272" s="186" t="s">
        <v>1240</v>
      </c>
      <c r="E272" s="7"/>
      <c r="F272" s="168"/>
      <c r="G272" s="168"/>
      <c r="H272" s="168"/>
    </row>
    <row r="273" spans="1:8" ht="15.75" customHeight="1">
      <c r="A273" s="185" t="s">
        <v>69</v>
      </c>
      <c r="B273" s="166" t="s">
        <v>366</v>
      </c>
      <c r="C273" s="166" t="s">
        <v>367</v>
      </c>
      <c r="D273" s="166" t="s">
        <v>1241</v>
      </c>
      <c r="E273" s="7"/>
      <c r="F273" s="168"/>
      <c r="G273" s="168"/>
      <c r="H273" s="168"/>
    </row>
    <row r="274" spans="1:8" ht="15.75" customHeight="1">
      <c r="A274" s="185" t="s">
        <v>69</v>
      </c>
      <c r="B274" s="166" t="s">
        <v>366</v>
      </c>
      <c r="C274" s="166" t="s">
        <v>368</v>
      </c>
      <c r="D274" s="166" t="s">
        <v>1242</v>
      </c>
      <c r="E274" s="7"/>
      <c r="F274" s="168"/>
      <c r="G274" s="168"/>
      <c r="H274" s="168"/>
    </row>
    <row r="275" spans="1:8" ht="15.75" customHeight="1">
      <c r="A275" s="185" t="s">
        <v>69</v>
      </c>
      <c r="B275" s="186" t="s">
        <v>369</v>
      </c>
      <c r="C275" s="186" t="s">
        <v>369</v>
      </c>
      <c r="D275" s="186" t="s">
        <v>1243</v>
      </c>
      <c r="E275" s="7"/>
      <c r="F275" s="168"/>
      <c r="G275" s="168"/>
      <c r="H275" s="168"/>
    </row>
    <row r="276" spans="1:8" ht="15.75" customHeight="1">
      <c r="A276" s="185" t="s">
        <v>69</v>
      </c>
      <c r="B276" s="166" t="s">
        <v>369</v>
      </c>
      <c r="C276" s="166" t="s">
        <v>370</v>
      </c>
      <c r="D276" s="166" t="s">
        <v>1243</v>
      </c>
      <c r="E276" s="7"/>
      <c r="F276" s="168"/>
      <c r="G276" s="168"/>
      <c r="H276" s="168"/>
    </row>
    <row r="277" spans="1:8" ht="15.75" customHeight="1">
      <c r="A277" s="185" t="s">
        <v>69</v>
      </c>
      <c r="B277" s="186" t="s">
        <v>371</v>
      </c>
      <c r="C277" s="186" t="s">
        <v>371</v>
      </c>
      <c r="D277" s="186" t="s">
        <v>1244</v>
      </c>
      <c r="E277" s="7"/>
      <c r="F277" s="168"/>
      <c r="G277" s="168"/>
      <c r="H277" s="168"/>
    </row>
    <row r="278" spans="1:8" ht="15.75" customHeight="1">
      <c r="A278" s="185" t="s">
        <v>69</v>
      </c>
      <c r="B278" s="166" t="s">
        <v>371</v>
      </c>
      <c r="C278" s="166" t="s">
        <v>372</v>
      </c>
      <c r="D278" s="166" t="s">
        <v>1245</v>
      </c>
      <c r="E278" s="7"/>
      <c r="F278" s="168"/>
      <c r="G278" s="168"/>
      <c r="H278" s="168"/>
    </row>
    <row r="279" spans="1:8" ht="15.75" customHeight="1">
      <c r="A279" s="185" t="s">
        <v>69</v>
      </c>
      <c r="B279" s="166" t="s">
        <v>371</v>
      </c>
      <c r="C279" s="166" t="s">
        <v>373</v>
      </c>
      <c r="D279" s="166" t="s">
        <v>1246</v>
      </c>
      <c r="E279" s="7"/>
      <c r="F279" s="168"/>
      <c r="G279" s="168"/>
      <c r="H279" s="168"/>
    </row>
    <row r="280" spans="1:8" ht="15.75" customHeight="1">
      <c r="A280" s="185" t="s">
        <v>69</v>
      </c>
      <c r="B280" s="186" t="s">
        <v>374</v>
      </c>
      <c r="C280" s="186" t="s">
        <v>374</v>
      </c>
      <c r="D280" s="186" t="s">
        <v>1247</v>
      </c>
      <c r="E280" s="7"/>
      <c r="F280" s="168"/>
      <c r="G280" s="168"/>
      <c r="H280" s="168"/>
    </row>
    <row r="281" spans="1:8" ht="15.75" customHeight="1">
      <c r="A281" s="185" t="s">
        <v>69</v>
      </c>
      <c r="B281" s="166" t="s">
        <v>374</v>
      </c>
      <c r="C281" s="166" t="s">
        <v>375</v>
      </c>
      <c r="D281" s="166" t="s">
        <v>1248</v>
      </c>
      <c r="E281" s="7"/>
      <c r="F281" s="168"/>
      <c r="G281" s="168"/>
      <c r="H281" s="168"/>
    </row>
    <row r="282" spans="1:8" ht="15.75" customHeight="1">
      <c r="A282" s="185" t="s">
        <v>69</v>
      </c>
      <c r="B282" s="166" t="s">
        <v>374</v>
      </c>
      <c r="C282" s="166" t="s">
        <v>376</v>
      </c>
      <c r="D282" s="166" t="s">
        <v>1249</v>
      </c>
      <c r="E282" s="7"/>
      <c r="F282" s="168"/>
      <c r="G282" s="168"/>
      <c r="H282" s="168"/>
    </row>
    <row r="283" spans="1:8" ht="15.75" customHeight="1">
      <c r="A283" s="185" t="s">
        <v>69</v>
      </c>
      <c r="B283" s="166" t="s">
        <v>374</v>
      </c>
      <c r="C283" s="166" t="s">
        <v>377</v>
      </c>
      <c r="D283" s="166" t="s">
        <v>1250</v>
      </c>
      <c r="E283" s="7"/>
      <c r="F283" s="168"/>
      <c r="G283" s="168"/>
      <c r="H283" s="168"/>
    </row>
    <row r="284" spans="1:8" ht="15.75" customHeight="1">
      <c r="A284" s="185" t="s">
        <v>69</v>
      </c>
      <c r="B284" s="166" t="s">
        <v>374</v>
      </c>
      <c r="C284" s="166" t="s">
        <v>378</v>
      </c>
      <c r="D284" s="166" t="s">
        <v>1251</v>
      </c>
      <c r="E284" s="7"/>
      <c r="F284" s="168"/>
      <c r="G284" s="168"/>
      <c r="H284" s="168"/>
    </row>
    <row r="285" spans="1:8" ht="15.75" customHeight="1">
      <c r="A285" s="185" t="s">
        <v>69</v>
      </c>
      <c r="B285" s="186" t="s">
        <v>379</v>
      </c>
      <c r="C285" s="186" t="s">
        <v>379</v>
      </c>
      <c r="D285" s="186" t="s">
        <v>1252</v>
      </c>
      <c r="E285" s="7"/>
      <c r="F285" s="168"/>
      <c r="G285" s="168"/>
      <c r="H285" s="168"/>
    </row>
    <row r="286" spans="1:8" ht="15.75" customHeight="1">
      <c r="A286" s="185" t="s">
        <v>69</v>
      </c>
      <c r="B286" s="166" t="s">
        <v>379</v>
      </c>
      <c r="C286" s="166" t="s">
        <v>380</v>
      </c>
      <c r="D286" s="166" t="s">
        <v>1253</v>
      </c>
      <c r="E286" s="7"/>
      <c r="F286" s="168"/>
      <c r="G286" s="168"/>
      <c r="H286" s="168"/>
    </row>
    <row r="287" spans="1:8" ht="15.75" customHeight="1">
      <c r="A287" s="185" t="s">
        <v>69</v>
      </c>
      <c r="B287" s="166" t="s">
        <v>379</v>
      </c>
      <c r="C287" s="166" t="s">
        <v>381</v>
      </c>
      <c r="D287" s="166" t="s">
        <v>1254</v>
      </c>
      <c r="E287" s="7"/>
      <c r="F287" s="168"/>
      <c r="G287" s="168"/>
      <c r="H287" s="168"/>
    </row>
    <row r="288" spans="1:8" ht="15.75" customHeight="1">
      <c r="A288" s="185" t="s">
        <v>69</v>
      </c>
      <c r="B288" s="166" t="s">
        <v>379</v>
      </c>
      <c r="C288" s="166" t="s">
        <v>382</v>
      </c>
      <c r="D288" s="166" t="s">
        <v>1255</v>
      </c>
      <c r="E288" s="7"/>
      <c r="F288" s="168"/>
      <c r="G288" s="168"/>
      <c r="H288" s="168"/>
    </row>
    <row r="289" spans="1:8" ht="15.75" customHeight="1">
      <c r="A289" s="185" t="s">
        <v>69</v>
      </c>
      <c r="B289" s="166" t="s">
        <v>379</v>
      </c>
      <c r="C289" s="166" t="s">
        <v>1256</v>
      </c>
      <c r="D289" s="166" t="s">
        <v>1257</v>
      </c>
      <c r="E289" s="7"/>
      <c r="F289" s="168"/>
      <c r="G289" s="168"/>
      <c r="H289" s="168"/>
    </row>
    <row r="290" spans="1:8" ht="15.75" customHeight="1">
      <c r="A290" s="185" t="s">
        <v>69</v>
      </c>
      <c r="B290" s="166" t="s">
        <v>379</v>
      </c>
      <c r="C290" s="166" t="s">
        <v>1258</v>
      </c>
      <c r="D290" s="166" t="s">
        <v>1259</v>
      </c>
      <c r="E290" s="7"/>
      <c r="F290" s="168"/>
      <c r="G290" s="168"/>
      <c r="H290" s="168"/>
    </row>
    <row r="291" spans="1:8" ht="15.75" customHeight="1">
      <c r="A291" s="185" t="s">
        <v>69</v>
      </c>
      <c r="B291" s="186" t="s">
        <v>383</v>
      </c>
      <c r="C291" s="186" t="s">
        <v>383</v>
      </c>
      <c r="D291" s="186" t="s">
        <v>1260</v>
      </c>
      <c r="E291" s="7"/>
      <c r="F291" s="168"/>
      <c r="G291" s="168"/>
      <c r="H291" s="168"/>
    </row>
    <row r="292" spans="1:8" ht="15.75" customHeight="1">
      <c r="A292" s="185" t="s">
        <v>69</v>
      </c>
      <c r="B292" s="166" t="s">
        <v>383</v>
      </c>
      <c r="C292" s="166" t="s">
        <v>384</v>
      </c>
      <c r="D292" s="166" t="s">
        <v>1261</v>
      </c>
      <c r="E292" s="7"/>
      <c r="F292" s="168"/>
      <c r="G292" s="168"/>
      <c r="H292" s="168"/>
    </row>
    <row r="293" spans="1:8" ht="15.75" customHeight="1">
      <c r="A293" s="185" t="s">
        <v>69</v>
      </c>
      <c r="B293" s="166" t="s">
        <v>383</v>
      </c>
      <c r="C293" s="166" t="s">
        <v>385</v>
      </c>
      <c r="D293" s="166" t="s">
        <v>1262</v>
      </c>
      <c r="E293" s="7"/>
      <c r="F293" s="168"/>
      <c r="G293" s="168"/>
      <c r="H293" s="168"/>
    </row>
    <row r="294" spans="1:8" ht="15.75" customHeight="1">
      <c r="A294" s="185" t="s">
        <v>69</v>
      </c>
      <c r="B294" s="186" t="s">
        <v>386</v>
      </c>
      <c r="C294" s="186" t="s">
        <v>386</v>
      </c>
      <c r="D294" s="186" t="s">
        <v>1263</v>
      </c>
      <c r="E294" s="7"/>
      <c r="F294" s="168"/>
      <c r="G294" s="168"/>
      <c r="H294" s="168"/>
    </row>
    <row r="295" spans="1:8" ht="15.75" customHeight="1">
      <c r="A295" s="185" t="s">
        <v>69</v>
      </c>
      <c r="B295" s="166" t="s">
        <v>386</v>
      </c>
      <c r="C295" s="166" t="s">
        <v>387</v>
      </c>
      <c r="D295" s="166" t="s">
        <v>1263</v>
      </c>
      <c r="E295" s="7"/>
      <c r="F295" s="168"/>
      <c r="G295" s="168"/>
      <c r="H295" s="168"/>
    </row>
    <row r="296" spans="1:8" ht="15.75" customHeight="1">
      <c r="A296" s="185" t="s">
        <v>69</v>
      </c>
      <c r="B296" s="186" t="s">
        <v>388</v>
      </c>
      <c r="C296" s="186" t="s">
        <v>388</v>
      </c>
      <c r="D296" s="186" t="s">
        <v>1264</v>
      </c>
      <c r="E296" s="7"/>
      <c r="F296" s="168"/>
      <c r="G296" s="168"/>
      <c r="H296" s="168"/>
    </row>
    <row r="297" spans="1:8" ht="15.75" customHeight="1">
      <c r="A297" s="185" t="s">
        <v>69</v>
      </c>
      <c r="B297" s="166" t="s">
        <v>388</v>
      </c>
      <c r="C297" s="166" t="s">
        <v>389</v>
      </c>
      <c r="D297" s="166" t="s">
        <v>1265</v>
      </c>
      <c r="E297" s="7"/>
      <c r="F297" s="168"/>
      <c r="G297" s="168"/>
      <c r="H297" s="168"/>
    </row>
    <row r="298" spans="1:8" ht="15.75" customHeight="1">
      <c r="A298" s="185" t="s">
        <v>69</v>
      </c>
      <c r="B298" s="166" t="s">
        <v>388</v>
      </c>
      <c r="C298" s="166" t="s">
        <v>390</v>
      </c>
      <c r="D298" s="166" t="s">
        <v>1266</v>
      </c>
      <c r="E298" s="7"/>
      <c r="F298" s="168"/>
      <c r="G298" s="168"/>
      <c r="H298" s="168"/>
    </row>
    <row r="299" spans="1:8" ht="15.75" customHeight="1">
      <c r="A299" s="185" t="s">
        <v>69</v>
      </c>
      <c r="B299" s="186" t="s">
        <v>391</v>
      </c>
      <c r="C299" s="186" t="s">
        <v>391</v>
      </c>
      <c r="D299" s="186" t="s">
        <v>1267</v>
      </c>
      <c r="E299" s="7"/>
      <c r="F299" s="168"/>
      <c r="G299" s="168"/>
      <c r="H299" s="168"/>
    </row>
    <row r="300" spans="1:8" ht="15.75" customHeight="1">
      <c r="A300" s="185" t="s">
        <v>69</v>
      </c>
      <c r="B300" s="166" t="s">
        <v>391</v>
      </c>
      <c r="C300" s="166" t="s">
        <v>392</v>
      </c>
      <c r="D300" s="166" t="s">
        <v>1268</v>
      </c>
      <c r="E300" s="7"/>
      <c r="F300" s="168"/>
      <c r="G300" s="168"/>
      <c r="H300" s="168"/>
    </row>
    <row r="301" spans="1:8" ht="15.75" customHeight="1">
      <c r="A301" s="185" t="s">
        <v>69</v>
      </c>
      <c r="B301" s="166" t="s">
        <v>391</v>
      </c>
      <c r="C301" s="166" t="s">
        <v>393</v>
      </c>
      <c r="D301" s="166" t="s">
        <v>1269</v>
      </c>
      <c r="E301" s="7"/>
      <c r="F301" s="168"/>
      <c r="G301" s="168"/>
      <c r="H301" s="168"/>
    </row>
    <row r="302" spans="1:8" ht="15.75" customHeight="1">
      <c r="A302" s="185" t="s">
        <v>69</v>
      </c>
      <c r="B302" s="166" t="s">
        <v>391</v>
      </c>
      <c r="C302" s="166" t="s">
        <v>394</v>
      </c>
      <c r="D302" s="166" t="s">
        <v>1270</v>
      </c>
      <c r="E302" s="7"/>
      <c r="F302" s="168"/>
      <c r="G302" s="168"/>
      <c r="H302" s="168"/>
    </row>
    <row r="303" spans="1:8" ht="15.75" customHeight="1">
      <c r="A303" s="185" t="s">
        <v>69</v>
      </c>
      <c r="B303" s="186" t="s">
        <v>395</v>
      </c>
      <c r="C303" s="186" t="s">
        <v>395</v>
      </c>
      <c r="D303" s="186" t="s">
        <v>1271</v>
      </c>
      <c r="E303" s="7"/>
      <c r="F303" s="168"/>
      <c r="G303" s="168"/>
      <c r="H303" s="168"/>
    </row>
    <row r="304" spans="1:8" ht="15.75" customHeight="1">
      <c r="A304" s="185" t="s">
        <v>69</v>
      </c>
      <c r="B304" s="166" t="s">
        <v>395</v>
      </c>
      <c r="C304" s="166" t="s">
        <v>396</v>
      </c>
      <c r="D304" s="166" t="s">
        <v>1272</v>
      </c>
      <c r="E304" s="7"/>
      <c r="F304" s="168"/>
      <c r="G304" s="168"/>
      <c r="H304" s="168"/>
    </row>
    <row r="305" spans="1:8" ht="15.75" customHeight="1">
      <c r="A305" s="185" t="s">
        <v>69</v>
      </c>
      <c r="B305" s="166" t="s">
        <v>395</v>
      </c>
      <c r="C305" s="166" t="s">
        <v>397</v>
      </c>
      <c r="D305" s="166" t="s">
        <v>1273</v>
      </c>
      <c r="E305" s="7"/>
      <c r="F305" s="168"/>
      <c r="G305" s="168"/>
      <c r="H305" s="168"/>
    </row>
    <row r="306" spans="1:8" ht="15.75" customHeight="1">
      <c r="A306" s="185" t="s">
        <v>69</v>
      </c>
      <c r="B306" s="186" t="s">
        <v>398</v>
      </c>
      <c r="C306" s="186" t="s">
        <v>398</v>
      </c>
      <c r="D306" s="186" t="s">
        <v>1274</v>
      </c>
      <c r="E306" s="7"/>
      <c r="F306" s="168"/>
      <c r="G306" s="168"/>
      <c r="H306" s="168"/>
    </row>
    <row r="307" spans="1:8" ht="15.75" customHeight="1">
      <c r="A307" s="185" t="s">
        <v>69</v>
      </c>
      <c r="B307" s="166" t="s">
        <v>398</v>
      </c>
      <c r="C307" s="166" t="s">
        <v>399</v>
      </c>
      <c r="D307" s="166" t="s">
        <v>1274</v>
      </c>
      <c r="E307" s="7"/>
      <c r="F307" s="168"/>
      <c r="G307" s="168"/>
      <c r="H307" s="168"/>
    </row>
    <row r="308" spans="1:8" ht="15.75" customHeight="1">
      <c r="A308" s="185" t="s">
        <v>69</v>
      </c>
      <c r="B308" s="186" t="s">
        <v>400</v>
      </c>
      <c r="C308" s="186" t="s">
        <v>400</v>
      </c>
      <c r="D308" s="186" t="s">
        <v>1275</v>
      </c>
      <c r="E308" s="7"/>
      <c r="F308" s="168"/>
      <c r="G308" s="168"/>
      <c r="H308" s="168"/>
    </row>
    <row r="309" spans="1:8" ht="15.75" customHeight="1">
      <c r="A309" s="185" t="s">
        <v>69</v>
      </c>
      <c r="B309" s="166" t="s">
        <v>400</v>
      </c>
      <c r="C309" s="166" t="s">
        <v>401</v>
      </c>
      <c r="D309" s="166" t="s">
        <v>1275</v>
      </c>
      <c r="E309" s="7"/>
      <c r="F309" s="168"/>
      <c r="G309" s="168"/>
      <c r="H309" s="168"/>
    </row>
    <row r="310" spans="1:8" ht="15.75" customHeight="1">
      <c r="A310" s="185" t="s">
        <v>69</v>
      </c>
      <c r="B310" s="186" t="s">
        <v>402</v>
      </c>
      <c r="C310" s="186" t="s">
        <v>402</v>
      </c>
      <c r="D310" s="186" t="s">
        <v>1276</v>
      </c>
      <c r="E310" s="7"/>
      <c r="F310" s="168"/>
      <c r="G310" s="168"/>
      <c r="H310" s="168"/>
    </row>
    <row r="311" spans="1:8" ht="15.75" customHeight="1">
      <c r="A311" s="185" t="s">
        <v>69</v>
      </c>
      <c r="B311" s="166" t="s">
        <v>402</v>
      </c>
      <c r="C311" s="166" t="s">
        <v>403</v>
      </c>
      <c r="D311" s="166" t="s">
        <v>1277</v>
      </c>
      <c r="E311" s="7"/>
      <c r="F311" s="168"/>
      <c r="G311" s="168"/>
      <c r="H311" s="168"/>
    </row>
    <row r="312" spans="1:8" ht="15.75" customHeight="1">
      <c r="A312" s="185" t="s">
        <v>69</v>
      </c>
      <c r="B312" s="166" t="s">
        <v>402</v>
      </c>
      <c r="C312" s="166" t="s">
        <v>404</v>
      </c>
      <c r="D312" s="166" t="s">
        <v>1278</v>
      </c>
      <c r="E312" s="7"/>
      <c r="F312" s="168"/>
      <c r="G312" s="168"/>
      <c r="H312" s="168"/>
    </row>
    <row r="313" spans="1:8" ht="15.75" customHeight="1">
      <c r="A313" s="185" t="s">
        <v>69</v>
      </c>
      <c r="B313" s="186" t="s">
        <v>405</v>
      </c>
      <c r="C313" s="186" t="s">
        <v>405</v>
      </c>
      <c r="D313" s="186" t="s">
        <v>1279</v>
      </c>
      <c r="E313" s="7"/>
      <c r="F313" s="168"/>
      <c r="G313" s="168"/>
      <c r="H313" s="168"/>
    </row>
    <row r="314" spans="1:8" ht="15.75" customHeight="1">
      <c r="A314" s="185" t="s">
        <v>69</v>
      </c>
      <c r="B314" s="166" t="s">
        <v>405</v>
      </c>
      <c r="C314" s="166" t="s">
        <v>406</v>
      </c>
      <c r="D314" s="166" t="s">
        <v>1280</v>
      </c>
      <c r="E314" s="7"/>
      <c r="F314" s="168"/>
      <c r="G314" s="168"/>
      <c r="H314" s="168"/>
    </row>
    <row r="315" spans="1:8" ht="15.75" customHeight="1">
      <c r="A315" s="185" t="s">
        <v>69</v>
      </c>
      <c r="B315" s="166" t="s">
        <v>405</v>
      </c>
      <c r="C315" s="166" t="s">
        <v>407</v>
      </c>
      <c r="D315" s="166" t="s">
        <v>1281</v>
      </c>
      <c r="E315" s="7"/>
      <c r="F315" s="168"/>
      <c r="G315" s="168"/>
      <c r="H315" s="168"/>
    </row>
    <row r="316" spans="1:8" ht="15.75" customHeight="1">
      <c r="A316" s="185" t="s">
        <v>69</v>
      </c>
      <c r="B316" s="166" t="s">
        <v>405</v>
      </c>
      <c r="C316" s="166" t="s">
        <v>408</v>
      </c>
      <c r="D316" s="166" t="s">
        <v>1282</v>
      </c>
      <c r="E316" s="7"/>
      <c r="F316" s="168"/>
      <c r="G316" s="168"/>
      <c r="H316" s="168"/>
    </row>
    <row r="317" spans="1:8" ht="15.75" customHeight="1">
      <c r="A317" s="185" t="s">
        <v>69</v>
      </c>
      <c r="B317" s="166" t="s">
        <v>405</v>
      </c>
      <c r="C317" s="166" t="s">
        <v>409</v>
      </c>
      <c r="D317" s="166" t="s">
        <v>1283</v>
      </c>
      <c r="E317" s="7"/>
      <c r="F317" s="168"/>
      <c r="G317" s="168"/>
      <c r="H317" s="168"/>
    </row>
    <row r="318" spans="1:8" ht="15.75" customHeight="1">
      <c r="A318" s="185" t="s">
        <v>69</v>
      </c>
      <c r="B318" s="186" t="s">
        <v>410</v>
      </c>
      <c r="C318" s="186" t="s">
        <v>410</v>
      </c>
      <c r="D318" s="186" t="s">
        <v>1284</v>
      </c>
      <c r="E318" s="7"/>
      <c r="F318" s="168"/>
      <c r="G318" s="168"/>
      <c r="H318" s="168"/>
    </row>
    <row r="319" spans="1:8" ht="15.75" customHeight="1">
      <c r="A319" s="185" t="s">
        <v>69</v>
      </c>
      <c r="B319" s="166" t="s">
        <v>410</v>
      </c>
      <c r="C319" s="166" t="s">
        <v>411</v>
      </c>
      <c r="D319" s="166" t="s">
        <v>1284</v>
      </c>
      <c r="E319" s="7"/>
      <c r="F319" s="168"/>
      <c r="G319" s="168"/>
      <c r="H319" s="168"/>
    </row>
    <row r="320" spans="1:8" ht="15.75" customHeight="1">
      <c r="A320" s="185" t="s">
        <v>69</v>
      </c>
      <c r="B320" s="186" t="s">
        <v>412</v>
      </c>
      <c r="C320" s="186" t="s">
        <v>412</v>
      </c>
      <c r="D320" s="186" t="s">
        <v>1285</v>
      </c>
      <c r="E320" s="7"/>
      <c r="F320" s="168"/>
      <c r="G320" s="168"/>
      <c r="H320" s="168"/>
    </row>
    <row r="321" spans="1:8" ht="15.75" customHeight="1">
      <c r="A321" s="185" t="s">
        <v>69</v>
      </c>
      <c r="B321" s="166" t="s">
        <v>412</v>
      </c>
      <c r="C321" s="166" t="s">
        <v>413</v>
      </c>
      <c r="D321" s="166" t="s">
        <v>1286</v>
      </c>
      <c r="E321" s="7"/>
      <c r="F321" s="168"/>
      <c r="G321" s="168"/>
      <c r="H321" s="168"/>
    </row>
    <row r="322" spans="1:8" ht="15.75" customHeight="1">
      <c r="A322" s="185" t="s">
        <v>69</v>
      </c>
      <c r="B322" s="166" t="s">
        <v>412</v>
      </c>
      <c r="C322" s="166" t="s">
        <v>414</v>
      </c>
      <c r="D322" s="166" t="s">
        <v>1287</v>
      </c>
      <c r="E322" s="7"/>
      <c r="F322" s="168"/>
      <c r="G322" s="168"/>
      <c r="H322" s="168"/>
    </row>
    <row r="323" spans="1:8" ht="15.75" customHeight="1">
      <c r="A323" s="185" t="s">
        <v>69</v>
      </c>
      <c r="B323" s="186" t="s">
        <v>415</v>
      </c>
      <c r="C323" s="186" t="s">
        <v>415</v>
      </c>
      <c r="D323" s="186" t="s">
        <v>1288</v>
      </c>
      <c r="E323" s="7"/>
      <c r="F323" s="168"/>
      <c r="G323" s="168"/>
      <c r="H323" s="168"/>
    </row>
    <row r="324" spans="1:8" ht="15.75" customHeight="1">
      <c r="A324" s="185" t="s">
        <v>69</v>
      </c>
      <c r="B324" s="166" t="s">
        <v>415</v>
      </c>
      <c r="C324" s="166" t="s">
        <v>416</v>
      </c>
      <c r="D324" s="166" t="s">
        <v>1288</v>
      </c>
      <c r="E324" s="7"/>
      <c r="F324" s="168"/>
      <c r="G324" s="168"/>
      <c r="H324" s="168"/>
    </row>
    <row r="325" spans="1:8" ht="15.75" customHeight="1">
      <c r="A325" s="185" t="s">
        <v>69</v>
      </c>
      <c r="B325" s="186" t="s">
        <v>1289</v>
      </c>
      <c r="C325" s="186" t="s">
        <v>1289</v>
      </c>
      <c r="D325" s="186" t="s">
        <v>1290</v>
      </c>
      <c r="E325" s="7"/>
      <c r="F325" s="168"/>
      <c r="G325" s="168"/>
      <c r="H325" s="168"/>
    </row>
    <row r="326" spans="1:8" ht="15.75" customHeight="1">
      <c r="A326" s="185" t="s">
        <v>69</v>
      </c>
      <c r="B326" s="166" t="s">
        <v>1289</v>
      </c>
      <c r="C326" s="166"/>
      <c r="D326" s="166" t="s">
        <v>1290</v>
      </c>
      <c r="E326" s="7"/>
      <c r="F326" s="168"/>
      <c r="G326" s="168"/>
      <c r="H326" s="168"/>
    </row>
    <row r="327" spans="1:8" ht="15.75" customHeight="1">
      <c r="A327" s="185" t="s">
        <v>69</v>
      </c>
      <c r="B327" s="186" t="s">
        <v>1291</v>
      </c>
      <c r="C327" s="186" t="s">
        <v>1291</v>
      </c>
      <c r="D327" s="186" t="s">
        <v>1292</v>
      </c>
      <c r="E327" s="7"/>
      <c r="F327" s="168"/>
      <c r="G327" s="168"/>
      <c r="H327" s="168"/>
    </row>
    <row r="328" spans="1:8" ht="15.75" customHeight="1">
      <c r="A328" s="185" t="s">
        <v>69</v>
      </c>
      <c r="B328" s="166" t="s">
        <v>1291</v>
      </c>
      <c r="C328" s="166"/>
      <c r="D328" s="166" t="s">
        <v>1292</v>
      </c>
      <c r="E328" s="7"/>
      <c r="F328" s="7"/>
      <c r="G328" s="7"/>
      <c r="H328" s="7"/>
    </row>
    <row r="329" spans="1:8" ht="15.75" customHeight="1">
      <c r="A329" s="187" t="s">
        <v>70</v>
      </c>
      <c r="B329" s="188" t="s">
        <v>417</v>
      </c>
      <c r="C329" s="188" t="s">
        <v>417</v>
      </c>
      <c r="D329" s="188" t="s">
        <v>1293</v>
      </c>
      <c r="E329" s="7"/>
      <c r="F329" s="7"/>
      <c r="G329" s="7"/>
      <c r="H329" s="7"/>
    </row>
    <row r="330" spans="1:8" ht="15.75" customHeight="1">
      <c r="A330" s="187" t="s">
        <v>70</v>
      </c>
      <c r="B330" s="166" t="s">
        <v>417</v>
      </c>
      <c r="C330" s="166" t="s">
        <v>1294</v>
      </c>
      <c r="D330" s="166" t="s">
        <v>1293</v>
      </c>
      <c r="E330" s="7"/>
      <c r="F330" s="7"/>
      <c r="G330" s="7"/>
      <c r="H330" s="7"/>
    </row>
    <row r="331" spans="1:8" ht="15.75" customHeight="1">
      <c r="A331" s="187" t="s">
        <v>70</v>
      </c>
      <c r="B331" s="188" t="s">
        <v>428</v>
      </c>
      <c r="C331" s="188" t="s">
        <v>428</v>
      </c>
      <c r="D331" s="188" t="s">
        <v>1295</v>
      </c>
      <c r="E331" s="7"/>
      <c r="F331" s="7"/>
      <c r="G331" s="7"/>
      <c r="H331" s="7"/>
    </row>
    <row r="332" spans="1:8" ht="15.75" customHeight="1">
      <c r="A332" s="187" t="s">
        <v>70</v>
      </c>
      <c r="B332" s="166" t="s">
        <v>428</v>
      </c>
      <c r="C332" s="166" t="s">
        <v>429</v>
      </c>
      <c r="D332" s="166" t="s">
        <v>1295</v>
      </c>
      <c r="E332" s="7"/>
      <c r="F332" s="7"/>
      <c r="G332" s="7"/>
      <c r="H332" s="7"/>
    </row>
    <row r="333" spans="1:8" ht="15.75" customHeight="1">
      <c r="A333" s="187" t="s">
        <v>70</v>
      </c>
      <c r="B333" s="188" t="s">
        <v>430</v>
      </c>
      <c r="C333" s="188" t="s">
        <v>430</v>
      </c>
      <c r="D333" s="188" t="s">
        <v>1296</v>
      </c>
      <c r="E333" s="7"/>
      <c r="F333" s="7"/>
      <c r="G333" s="7"/>
      <c r="H333" s="7"/>
    </row>
    <row r="334" spans="1:8" ht="15.75" customHeight="1">
      <c r="A334" s="187" t="s">
        <v>70</v>
      </c>
      <c r="B334" s="166" t="s">
        <v>430</v>
      </c>
      <c r="C334" s="166" t="s">
        <v>431</v>
      </c>
      <c r="D334" s="166" t="s">
        <v>1296</v>
      </c>
      <c r="E334" s="7"/>
      <c r="F334" s="7"/>
      <c r="G334" s="7"/>
      <c r="H334" s="7"/>
    </row>
    <row r="335" spans="1:8" ht="15.75" customHeight="1">
      <c r="A335" s="187" t="s">
        <v>70</v>
      </c>
      <c r="B335" s="188" t="s">
        <v>432</v>
      </c>
      <c r="C335" s="188" t="s">
        <v>432</v>
      </c>
      <c r="D335" s="188" t="s">
        <v>1297</v>
      </c>
      <c r="E335" s="7"/>
      <c r="F335" s="7"/>
      <c r="G335" s="7"/>
      <c r="H335" s="7"/>
    </row>
    <row r="336" spans="1:8" ht="15.75" customHeight="1">
      <c r="A336" s="187" t="s">
        <v>70</v>
      </c>
      <c r="B336" s="166" t="s">
        <v>432</v>
      </c>
      <c r="C336" s="166" t="s">
        <v>433</v>
      </c>
      <c r="D336" s="166" t="s">
        <v>1297</v>
      </c>
      <c r="E336" s="7"/>
      <c r="F336" s="7"/>
      <c r="G336" s="7"/>
      <c r="H336" s="7"/>
    </row>
    <row r="337" spans="1:8" ht="15.75" customHeight="1">
      <c r="A337" s="187" t="s">
        <v>70</v>
      </c>
      <c r="B337" s="188" t="s">
        <v>434</v>
      </c>
      <c r="C337" s="188" t="s">
        <v>434</v>
      </c>
      <c r="D337" s="188" t="s">
        <v>1298</v>
      </c>
      <c r="E337" s="7"/>
      <c r="F337" s="7"/>
      <c r="G337" s="7"/>
      <c r="H337" s="7"/>
    </row>
    <row r="338" spans="1:8" ht="15.75" customHeight="1">
      <c r="A338" s="187" t="s">
        <v>70</v>
      </c>
      <c r="B338" s="166" t="s">
        <v>434</v>
      </c>
      <c r="C338" s="166" t="s">
        <v>435</v>
      </c>
      <c r="D338" s="166" t="s">
        <v>1298</v>
      </c>
      <c r="E338" s="7"/>
      <c r="F338" s="7"/>
      <c r="G338" s="7"/>
      <c r="H338" s="7"/>
    </row>
    <row r="339" spans="1:8" ht="15.75" customHeight="1">
      <c r="A339" s="187" t="s">
        <v>70</v>
      </c>
      <c r="B339" s="188" t="s">
        <v>436</v>
      </c>
      <c r="C339" s="188" t="s">
        <v>436</v>
      </c>
      <c r="D339" s="188" t="s">
        <v>1299</v>
      </c>
      <c r="E339" s="7"/>
      <c r="F339" s="7"/>
      <c r="G339" s="7"/>
      <c r="H339" s="7"/>
    </row>
    <row r="340" spans="1:8" ht="15.75" customHeight="1">
      <c r="A340" s="187" t="s">
        <v>70</v>
      </c>
      <c r="B340" s="166" t="s">
        <v>436</v>
      </c>
      <c r="C340" s="166" t="s">
        <v>437</v>
      </c>
      <c r="D340" s="166" t="s">
        <v>1300</v>
      </c>
      <c r="E340" s="7"/>
      <c r="F340" s="7"/>
      <c r="G340" s="7"/>
      <c r="H340" s="7"/>
    </row>
    <row r="341" spans="1:8" ht="15.75" customHeight="1">
      <c r="A341" s="187" t="s">
        <v>70</v>
      </c>
      <c r="B341" s="166" t="s">
        <v>436</v>
      </c>
      <c r="C341" s="166" t="s">
        <v>438</v>
      </c>
      <c r="D341" s="166" t="s">
        <v>1301</v>
      </c>
      <c r="E341" s="7"/>
      <c r="F341" s="7"/>
      <c r="G341" s="7"/>
      <c r="H341" s="7"/>
    </row>
    <row r="342" spans="1:8" ht="15.75" customHeight="1">
      <c r="A342" s="187" t="s">
        <v>70</v>
      </c>
      <c r="B342" s="166" t="s">
        <v>436</v>
      </c>
      <c r="C342" s="166" t="s">
        <v>439</v>
      </c>
      <c r="D342" s="166" t="s">
        <v>1302</v>
      </c>
      <c r="E342" s="7"/>
      <c r="F342" s="7"/>
      <c r="G342" s="7"/>
      <c r="H342" s="7"/>
    </row>
    <row r="343" spans="1:8" ht="15.75" customHeight="1">
      <c r="A343" s="187" t="s">
        <v>70</v>
      </c>
      <c r="B343" s="166" t="s">
        <v>436</v>
      </c>
      <c r="C343" s="166" t="s">
        <v>440</v>
      </c>
      <c r="D343" s="166" t="s">
        <v>1303</v>
      </c>
      <c r="E343" s="7"/>
      <c r="F343" s="7"/>
      <c r="G343" s="7"/>
      <c r="H343" s="7"/>
    </row>
    <row r="344" spans="1:8" ht="15.75" customHeight="1">
      <c r="E344" s="7"/>
      <c r="F344" s="7"/>
      <c r="G344" s="7"/>
      <c r="H344" s="7"/>
    </row>
    <row r="345" spans="1:8" ht="15.75" customHeight="1">
      <c r="E345" s="7"/>
      <c r="F345" s="7"/>
      <c r="G345" s="7"/>
      <c r="H345" s="7"/>
    </row>
    <row r="346" spans="1:8" ht="15.75" customHeight="1">
      <c r="E346" s="7"/>
      <c r="F346" s="7"/>
      <c r="G346" s="7"/>
      <c r="H346" s="7"/>
    </row>
    <row r="347" spans="1:8" ht="15.75" customHeight="1">
      <c r="E347" s="7"/>
      <c r="F347" s="7"/>
      <c r="G347" s="7"/>
      <c r="H347" s="7"/>
    </row>
    <row r="348" spans="1:8" ht="15.75" customHeight="1">
      <c r="E348" s="7"/>
      <c r="F348" s="7"/>
      <c r="G348" s="7"/>
      <c r="H348" s="7"/>
    </row>
    <row r="349" spans="1:8" ht="15.75" customHeight="1">
      <c r="E349" s="7"/>
      <c r="F349" s="7"/>
      <c r="G349" s="7"/>
      <c r="H349" s="7"/>
    </row>
    <row r="350" spans="1:8" ht="15.75" customHeight="1">
      <c r="E350" s="7"/>
      <c r="F350" s="7"/>
      <c r="G350" s="7"/>
      <c r="H350" s="7"/>
    </row>
    <row r="351" spans="1:8" ht="15.75" customHeight="1">
      <c r="E351" s="7"/>
      <c r="F351" s="7"/>
      <c r="G351" s="7"/>
      <c r="H351" s="7"/>
    </row>
    <row r="352" spans="1:8" ht="15.75" customHeight="1">
      <c r="E352" s="7"/>
      <c r="F352" s="7"/>
      <c r="G352" s="7"/>
      <c r="H352" s="7"/>
    </row>
    <row r="353" spans="5:8" ht="15.75" customHeight="1">
      <c r="E353" s="7"/>
      <c r="F353" s="7"/>
      <c r="G353" s="7"/>
      <c r="H353" s="7"/>
    </row>
    <row r="354" spans="5:8" ht="15.75" customHeight="1">
      <c r="E354" s="7"/>
      <c r="F354" s="7"/>
      <c r="G354" s="7"/>
      <c r="H354" s="7"/>
    </row>
    <row r="355" spans="5:8" ht="15.75" customHeight="1">
      <c r="E355" s="7"/>
      <c r="F355" s="7"/>
      <c r="G355" s="7"/>
      <c r="H355" s="7"/>
    </row>
    <row r="356" spans="5:8" ht="15.75" customHeight="1">
      <c r="E356" s="7"/>
      <c r="F356" s="7"/>
      <c r="G356" s="7"/>
      <c r="H356" s="7"/>
    </row>
    <row r="357" spans="5:8" ht="15.75" customHeight="1">
      <c r="E357" s="7"/>
      <c r="F357" s="7"/>
      <c r="G357" s="7"/>
      <c r="H357" s="7"/>
    </row>
    <row r="358" spans="5:8" ht="15.75" customHeight="1">
      <c r="E358" s="7"/>
      <c r="F358" s="7"/>
      <c r="G358" s="7"/>
      <c r="H358" s="7"/>
    </row>
    <row r="359" spans="5:8" ht="15.75" customHeight="1">
      <c r="E359" s="7"/>
      <c r="F359" s="7"/>
      <c r="G359" s="7"/>
      <c r="H359" s="7"/>
    </row>
    <row r="360" spans="5:8" ht="15.75" customHeight="1">
      <c r="E360" s="7"/>
      <c r="F360" s="7"/>
      <c r="G360" s="7"/>
      <c r="H360" s="7"/>
    </row>
    <row r="361" spans="5:8" ht="15.75" customHeight="1">
      <c r="E361" s="7"/>
      <c r="F361" s="7"/>
      <c r="G361" s="7"/>
      <c r="H361" s="7"/>
    </row>
    <row r="362" spans="5:8" ht="15.75" customHeight="1">
      <c r="E362" s="7"/>
      <c r="F362" s="7"/>
      <c r="G362" s="7"/>
      <c r="H362" s="7"/>
    </row>
    <row r="363" spans="5:8" ht="15.75" customHeight="1">
      <c r="E363" s="7"/>
      <c r="F363" s="7"/>
      <c r="G363" s="7"/>
      <c r="H363" s="7"/>
    </row>
    <row r="364" spans="5:8" ht="15.75" customHeight="1">
      <c r="E364" s="7"/>
      <c r="F364" s="7"/>
      <c r="G364" s="7"/>
      <c r="H364" s="7"/>
    </row>
    <row r="365" spans="5:8" ht="15.75" customHeight="1">
      <c r="E365" s="7"/>
      <c r="F365" s="7"/>
      <c r="G365" s="7"/>
      <c r="H365" s="7"/>
    </row>
    <row r="366" spans="5:8" ht="15.75" customHeight="1">
      <c r="E366" s="7"/>
      <c r="F366" s="7"/>
      <c r="G366" s="7"/>
      <c r="H366" s="7"/>
    </row>
    <row r="367" spans="5:8" ht="15.75" customHeight="1">
      <c r="E367" s="7"/>
      <c r="F367" s="7"/>
      <c r="G367" s="7"/>
      <c r="H367" s="7"/>
    </row>
    <row r="368" spans="5:8" ht="15.75" customHeight="1">
      <c r="E368" s="7"/>
      <c r="F368" s="7"/>
      <c r="G368" s="7"/>
      <c r="H368" s="7"/>
    </row>
    <row r="369" spans="5:8" ht="15.75" customHeight="1">
      <c r="E369" s="7"/>
      <c r="F369" s="7"/>
      <c r="G369" s="7"/>
      <c r="H369" s="7"/>
    </row>
    <row r="370" spans="5:8" ht="15.75" customHeight="1">
      <c r="E370" s="7"/>
      <c r="F370" s="7"/>
      <c r="G370" s="7"/>
      <c r="H370" s="7"/>
    </row>
    <row r="371" spans="5:8" ht="15.75" customHeight="1">
      <c r="E371" s="7"/>
      <c r="F371" s="7"/>
      <c r="G371" s="7"/>
      <c r="H371" s="7"/>
    </row>
    <row r="372" spans="5:8" ht="15.75" customHeight="1">
      <c r="E372" s="7"/>
      <c r="F372" s="7"/>
      <c r="G372" s="7"/>
      <c r="H372" s="7"/>
    </row>
    <row r="373" spans="5:8" ht="15.75" customHeight="1">
      <c r="E373" s="7"/>
      <c r="F373" s="7"/>
      <c r="G373" s="7"/>
      <c r="H373" s="7"/>
    </row>
    <row r="374" spans="5:8" ht="15.75" customHeight="1">
      <c r="E374" s="7"/>
      <c r="F374" s="7"/>
      <c r="G374" s="7"/>
      <c r="H374" s="7"/>
    </row>
    <row r="375" spans="5:8" ht="15.75" customHeight="1">
      <c r="E375" s="7"/>
      <c r="F375" s="7"/>
      <c r="G375" s="7"/>
      <c r="H375" s="7"/>
    </row>
    <row r="376" spans="5:8" ht="15.75" customHeight="1">
      <c r="E376" s="7"/>
      <c r="F376" s="7"/>
      <c r="G376" s="7"/>
      <c r="H376" s="7"/>
    </row>
    <row r="377" spans="5:8" ht="15.75" customHeight="1">
      <c r="E377" s="7"/>
      <c r="F377" s="7"/>
      <c r="G377" s="7"/>
      <c r="H377" s="7"/>
    </row>
    <row r="378" spans="5:8" ht="15.75" customHeight="1">
      <c r="E378" s="7"/>
      <c r="F378" s="7"/>
      <c r="G378" s="7"/>
      <c r="H378" s="7"/>
    </row>
    <row r="379" spans="5:8" ht="15.75" customHeight="1">
      <c r="E379" s="7"/>
      <c r="F379" s="7"/>
      <c r="G379" s="7"/>
      <c r="H379" s="7"/>
    </row>
    <row r="380" spans="5:8" ht="15.75" customHeight="1">
      <c r="E380" s="7"/>
      <c r="F380" s="7"/>
      <c r="G380" s="7"/>
      <c r="H380" s="7"/>
    </row>
    <row r="381" spans="5:8" ht="15.75" customHeight="1">
      <c r="E381" s="7"/>
      <c r="F381" s="7"/>
      <c r="G381" s="7"/>
      <c r="H381" s="7"/>
    </row>
    <row r="382" spans="5:8" ht="15.75" customHeight="1">
      <c r="E382" s="7"/>
      <c r="F382" s="7"/>
      <c r="G382" s="7"/>
      <c r="H382" s="7"/>
    </row>
    <row r="383" spans="5:8" ht="15.75" customHeight="1">
      <c r="E383" s="7"/>
      <c r="F383" s="7"/>
      <c r="G383" s="7"/>
      <c r="H383" s="7"/>
    </row>
    <row r="384" spans="5:8" ht="15.75" customHeight="1">
      <c r="E384" s="7"/>
      <c r="F384" s="7"/>
      <c r="G384" s="7"/>
      <c r="H384" s="7"/>
    </row>
    <row r="385" spans="5:8" ht="15.75" customHeight="1">
      <c r="E385" s="7"/>
      <c r="F385" s="7"/>
      <c r="G385" s="7"/>
      <c r="H385" s="7"/>
    </row>
    <row r="386" spans="5:8" ht="15.75" customHeight="1">
      <c r="E386" s="7"/>
      <c r="F386" s="7"/>
      <c r="G386" s="7"/>
      <c r="H386" s="7"/>
    </row>
    <row r="387" spans="5:8" ht="15.75" customHeight="1">
      <c r="E387" s="7"/>
      <c r="F387" s="7"/>
      <c r="G387" s="7"/>
      <c r="H387" s="7"/>
    </row>
    <row r="388" spans="5:8" ht="15.75" customHeight="1">
      <c r="E388" s="7"/>
      <c r="F388" s="7"/>
      <c r="G388" s="7"/>
      <c r="H388" s="7"/>
    </row>
    <row r="389" spans="5:8" ht="15.75" customHeight="1">
      <c r="E389" s="7"/>
      <c r="F389" s="7"/>
      <c r="G389" s="7"/>
      <c r="H389" s="7"/>
    </row>
    <row r="390" spans="5:8" ht="15.75" customHeight="1">
      <c r="E390" s="7"/>
      <c r="F390" s="7"/>
      <c r="G390" s="7"/>
      <c r="H390" s="7"/>
    </row>
    <row r="391" spans="5:8" ht="15.75" customHeight="1">
      <c r="E391" s="7"/>
      <c r="F391" s="7"/>
      <c r="G391" s="7"/>
      <c r="H391" s="7"/>
    </row>
    <row r="392" spans="5:8" ht="15.75" customHeight="1">
      <c r="E392" s="7"/>
      <c r="F392" s="7"/>
      <c r="G392" s="7"/>
      <c r="H392" s="7"/>
    </row>
    <row r="393" spans="5:8" ht="15.75" customHeight="1">
      <c r="E393" s="7"/>
      <c r="F393" s="7"/>
      <c r="G393" s="7"/>
      <c r="H393" s="7"/>
    </row>
    <row r="394" spans="5:8" ht="15.75" customHeight="1">
      <c r="E394" s="7"/>
      <c r="F394" s="7"/>
      <c r="G394" s="7"/>
      <c r="H394" s="7"/>
    </row>
    <row r="395" spans="5:8" ht="15.75" customHeight="1">
      <c r="E395" s="7"/>
      <c r="F395" s="7"/>
      <c r="G395" s="7"/>
      <c r="H395" s="7"/>
    </row>
    <row r="396" spans="5:8" ht="15.75" customHeight="1">
      <c r="E396" s="7"/>
      <c r="F396" s="7"/>
      <c r="G396" s="7"/>
      <c r="H396" s="7"/>
    </row>
    <row r="397" spans="5:8" ht="15.75" customHeight="1">
      <c r="E397" s="7"/>
      <c r="F397" s="7"/>
      <c r="G397" s="7"/>
      <c r="H397" s="7"/>
    </row>
    <row r="398" spans="5:8" ht="15.75" customHeight="1">
      <c r="E398" s="7"/>
      <c r="F398" s="7"/>
      <c r="G398" s="7"/>
      <c r="H398" s="7"/>
    </row>
    <row r="399" spans="5:8" ht="15.75" customHeight="1">
      <c r="E399" s="7"/>
      <c r="F399" s="7"/>
      <c r="G399" s="7"/>
      <c r="H399" s="7"/>
    </row>
    <row r="400" spans="5:8" ht="15.75" customHeight="1">
      <c r="E400" s="7"/>
      <c r="F400" s="7"/>
      <c r="G400" s="7"/>
      <c r="H400" s="7"/>
    </row>
    <row r="401" spans="5:8" ht="15.75" customHeight="1">
      <c r="E401" s="7"/>
      <c r="F401" s="7"/>
      <c r="G401" s="7"/>
      <c r="H401" s="7"/>
    </row>
    <row r="402" spans="5:8" ht="15.75" customHeight="1">
      <c r="E402" s="7"/>
      <c r="F402" s="7"/>
      <c r="G402" s="7"/>
      <c r="H402" s="7"/>
    </row>
    <row r="403" spans="5:8" ht="15.75" customHeight="1">
      <c r="E403" s="7"/>
      <c r="F403" s="7"/>
      <c r="G403" s="7"/>
      <c r="H403" s="7"/>
    </row>
    <row r="404" spans="5:8" ht="15.75" customHeight="1">
      <c r="E404" s="7"/>
      <c r="F404" s="7"/>
      <c r="G404" s="7"/>
      <c r="H404" s="7"/>
    </row>
    <row r="405" spans="5:8" ht="15.75" customHeight="1">
      <c r="E405" s="7"/>
      <c r="F405" s="7"/>
      <c r="G405" s="7"/>
      <c r="H405" s="7"/>
    </row>
    <row r="406" spans="5:8" ht="15.75" customHeight="1">
      <c r="E406" s="7"/>
      <c r="F406" s="7"/>
      <c r="G406" s="7"/>
      <c r="H406" s="7"/>
    </row>
    <row r="407" spans="5:8" ht="15.75" customHeight="1">
      <c r="E407" s="7"/>
      <c r="F407" s="7"/>
      <c r="G407" s="7"/>
      <c r="H407" s="7"/>
    </row>
    <row r="408" spans="5:8" ht="15.75" customHeight="1">
      <c r="E408" s="7"/>
      <c r="F408" s="7"/>
      <c r="G408" s="7"/>
      <c r="H408" s="7"/>
    </row>
    <row r="409" spans="5:8" ht="15.75" customHeight="1">
      <c r="E409" s="7"/>
      <c r="F409" s="7"/>
      <c r="G409" s="7"/>
      <c r="H409" s="7"/>
    </row>
    <row r="410" spans="5:8" ht="15.75" customHeight="1">
      <c r="E410" s="7"/>
      <c r="F410" s="7"/>
      <c r="G410" s="7"/>
      <c r="H410" s="7"/>
    </row>
    <row r="411" spans="5:8" ht="15.75" customHeight="1">
      <c r="E411" s="7"/>
      <c r="F411" s="7"/>
      <c r="G411" s="7"/>
      <c r="H411" s="7"/>
    </row>
    <row r="412" spans="5:8" ht="15.75" customHeight="1">
      <c r="E412" s="7"/>
      <c r="F412" s="7"/>
      <c r="G412" s="7"/>
      <c r="H412" s="7"/>
    </row>
    <row r="413" spans="5:8" ht="15.75" customHeight="1">
      <c r="E413" s="7"/>
      <c r="F413" s="7"/>
      <c r="G413" s="7"/>
      <c r="H413" s="7"/>
    </row>
    <row r="414" spans="5:8" ht="15.75" customHeight="1">
      <c r="E414" s="7"/>
      <c r="F414" s="7"/>
      <c r="G414" s="7"/>
      <c r="H414" s="7"/>
    </row>
    <row r="415" spans="5:8" ht="15.75" customHeight="1">
      <c r="E415" s="7"/>
      <c r="F415" s="7"/>
      <c r="G415" s="7"/>
      <c r="H415" s="7"/>
    </row>
    <row r="416" spans="5:8" ht="15.75" customHeight="1">
      <c r="E416" s="7"/>
      <c r="F416" s="7"/>
      <c r="G416" s="7"/>
      <c r="H416" s="7"/>
    </row>
    <row r="417" spans="5:8" ht="15.75" customHeight="1">
      <c r="E417" s="7"/>
      <c r="F417" s="7"/>
      <c r="G417" s="7"/>
      <c r="H417" s="7"/>
    </row>
    <row r="418" spans="5:8" ht="15.75" customHeight="1">
      <c r="E418" s="7"/>
      <c r="F418" s="7"/>
      <c r="G418" s="7"/>
      <c r="H418" s="7"/>
    </row>
    <row r="419" spans="5:8" ht="15.75" customHeight="1">
      <c r="E419" s="7"/>
      <c r="F419" s="7"/>
      <c r="G419" s="7"/>
      <c r="H419" s="7"/>
    </row>
    <row r="420" spans="5:8" ht="15.75" customHeight="1">
      <c r="E420" s="7"/>
      <c r="F420" s="7"/>
      <c r="G420" s="7"/>
      <c r="H420" s="7"/>
    </row>
    <row r="421" spans="5:8" ht="15.75" customHeight="1">
      <c r="E421" s="7"/>
      <c r="F421" s="7"/>
      <c r="G421" s="7"/>
      <c r="H421" s="7"/>
    </row>
    <row r="422" spans="5:8" ht="15.75" customHeight="1">
      <c r="E422" s="7"/>
      <c r="F422" s="7"/>
      <c r="G422" s="7"/>
      <c r="H422" s="7"/>
    </row>
    <row r="423" spans="5:8" ht="15.75" customHeight="1">
      <c r="E423" s="7"/>
      <c r="F423" s="7"/>
      <c r="G423" s="7"/>
      <c r="H423" s="7"/>
    </row>
    <row r="424" spans="5:8" ht="15.75" customHeight="1">
      <c r="E424" s="7"/>
      <c r="F424" s="7"/>
      <c r="G424" s="7"/>
      <c r="H424" s="7"/>
    </row>
    <row r="425" spans="5:8" ht="15.75" customHeight="1">
      <c r="E425" s="7"/>
      <c r="F425" s="7"/>
      <c r="G425" s="7"/>
      <c r="H425" s="7"/>
    </row>
    <row r="426" spans="5:8" ht="15.75" customHeight="1">
      <c r="E426" s="7"/>
      <c r="F426" s="7"/>
      <c r="G426" s="7"/>
      <c r="H426" s="7"/>
    </row>
    <row r="427" spans="5:8" ht="15.75" customHeight="1">
      <c r="E427" s="7"/>
      <c r="F427" s="7"/>
      <c r="G427" s="7"/>
      <c r="H427" s="7"/>
    </row>
    <row r="428" spans="5:8" ht="15.75" customHeight="1">
      <c r="E428" s="7"/>
      <c r="F428" s="7"/>
      <c r="G428" s="7"/>
      <c r="H428" s="7"/>
    </row>
    <row r="429" spans="5:8" ht="15.75" customHeight="1">
      <c r="E429" s="7"/>
      <c r="F429" s="7"/>
      <c r="G429" s="7"/>
      <c r="H429" s="7"/>
    </row>
    <row r="430" spans="5:8" ht="15.75" customHeight="1">
      <c r="E430" s="7"/>
      <c r="F430" s="7"/>
      <c r="G430" s="7"/>
      <c r="H430" s="7"/>
    </row>
    <row r="431" spans="5:8" ht="15.75" customHeight="1">
      <c r="E431" s="7"/>
      <c r="F431" s="7"/>
      <c r="G431" s="7"/>
      <c r="H431" s="7"/>
    </row>
    <row r="432" spans="5:8" ht="15.75" customHeight="1">
      <c r="E432" s="7"/>
      <c r="F432" s="7"/>
      <c r="G432" s="7"/>
      <c r="H432" s="7"/>
    </row>
    <row r="433" spans="5:8" ht="15.75" customHeight="1">
      <c r="E433" s="7"/>
      <c r="F433" s="7"/>
      <c r="G433" s="7"/>
      <c r="H433" s="7"/>
    </row>
    <row r="434" spans="5:8" ht="15.75" customHeight="1">
      <c r="E434" s="7"/>
      <c r="F434" s="7"/>
      <c r="G434" s="7"/>
      <c r="H434" s="7"/>
    </row>
    <row r="435" spans="5:8" ht="15.75" customHeight="1">
      <c r="E435" s="7"/>
      <c r="F435" s="7"/>
      <c r="G435" s="7"/>
      <c r="H435" s="7"/>
    </row>
    <row r="436" spans="5:8" ht="15.75" customHeight="1">
      <c r="E436" s="7"/>
      <c r="F436" s="7"/>
      <c r="G436" s="7"/>
      <c r="H436" s="7"/>
    </row>
    <row r="437" spans="5:8" ht="15.75" customHeight="1">
      <c r="E437" s="7"/>
      <c r="F437" s="7"/>
      <c r="G437" s="7"/>
      <c r="H437" s="7"/>
    </row>
    <row r="438" spans="5:8" ht="15.75" customHeight="1">
      <c r="E438" s="7"/>
      <c r="F438" s="7"/>
      <c r="G438" s="7"/>
      <c r="H438" s="7"/>
    </row>
    <row r="439" spans="5:8" ht="15.75" customHeight="1">
      <c r="E439" s="7"/>
      <c r="F439" s="7"/>
      <c r="G439" s="7"/>
      <c r="H439" s="7"/>
    </row>
    <row r="440" spans="5:8" ht="15.75" customHeight="1">
      <c r="E440" s="7"/>
      <c r="F440" s="7"/>
      <c r="G440" s="7"/>
      <c r="H440" s="7"/>
    </row>
    <row r="441" spans="5:8" ht="15.75" customHeight="1">
      <c r="E441" s="7"/>
      <c r="F441" s="7"/>
      <c r="G441" s="7"/>
      <c r="H441" s="7"/>
    </row>
    <row r="442" spans="5:8" ht="15.75" customHeight="1">
      <c r="E442" s="7"/>
      <c r="F442" s="7"/>
      <c r="G442" s="7"/>
      <c r="H442" s="7"/>
    </row>
    <row r="443" spans="5:8" ht="15.75" customHeight="1">
      <c r="E443" s="7"/>
      <c r="F443" s="7"/>
      <c r="G443" s="7"/>
      <c r="H443" s="7"/>
    </row>
    <row r="444" spans="5:8" ht="15.75" customHeight="1">
      <c r="E444" s="7"/>
      <c r="F444" s="7"/>
      <c r="G444" s="7"/>
      <c r="H444" s="7"/>
    </row>
    <row r="445" spans="5:8" ht="15.75" customHeight="1">
      <c r="E445" s="7"/>
      <c r="F445" s="7"/>
      <c r="G445" s="7"/>
      <c r="H445" s="7"/>
    </row>
    <row r="446" spans="5:8" ht="15.75" customHeight="1">
      <c r="E446" s="7"/>
      <c r="F446" s="7"/>
      <c r="G446" s="7"/>
      <c r="H446" s="7"/>
    </row>
    <row r="447" spans="5:8" ht="15.75" customHeight="1">
      <c r="E447" s="7"/>
      <c r="F447" s="7"/>
      <c r="G447" s="7"/>
      <c r="H447" s="7"/>
    </row>
    <row r="448" spans="5:8" ht="15.75" customHeight="1">
      <c r="E448" s="7"/>
      <c r="F448" s="7"/>
      <c r="G448" s="7"/>
      <c r="H448" s="7"/>
    </row>
    <row r="449" spans="5:8" ht="15.75" customHeight="1">
      <c r="E449" s="7"/>
      <c r="F449" s="7"/>
      <c r="G449" s="7"/>
      <c r="H449" s="7"/>
    </row>
    <row r="450" spans="5:8" ht="15.75" customHeight="1">
      <c r="E450" s="7"/>
      <c r="F450" s="7"/>
      <c r="G450" s="7"/>
      <c r="H450" s="7"/>
    </row>
    <row r="451" spans="5:8" ht="15.75" customHeight="1">
      <c r="E451" s="7"/>
      <c r="F451" s="7"/>
      <c r="G451" s="7"/>
      <c r="H451" s="7"/>
    </row>
    <row r="452" spans="5:8" ht="15.75" customHeight="1">
      <c r="E452" s="7"/>
      <c r="F452" s="7"/>
      <c r="G452" s="7"/>
      <c r="H452" s="7"/>
    </row>
    <row r="453" spans="5:8" ht="15.75" customHeight="1">
      <c r="E453" s="7"/>
      <c r="F453" s="7"/>
      <c r="G453" s="7"/>
      <c r="H453" s="7"/>
    </row>
    <row r="454" spans="5:8" ht="15.75" customHeight="1">
      <c r="E454" s="7"/>
      <c r="F454" s="7"/>
      <c r="G454" s="7"/>
      <c r="H454" s="7"/>
    </row>
    <row r="455" spans="5:8" ht="15.75" customHeight="1">
      <c r="E455" s="7"/>
      <c r="F455" s="7"/>
      <c r="G455" s="7"/>
      <c r="H455" s="7"/>
    </row>
    <row r="456" spans="5:8" ht="15.75" customHeight="1">
      <c r="E456" s="7"/>
      <c r="F456" s="7"/>
      <c r="G456" s="7"/>
      <c r="H456" s="7"/>
    </row>
    <row r="457" spans="5:8" ht="15.75" customHeight="1">
      <c r="E457" s="7"/>
      <c r="F457" s="7"/>
      <c r="G457" s="7"/>
      <c r="H457" s="7"/>
    </row>
    <row r="458" spans="5:8" ht="15.75" customHeight="1">
      <c r="E458" s="7"/>
      <c r="F458" s="7"/>
      <c r="G458" s="7"/>
      <c r="H458" s="7"/>
    </row>
    <row r="459" spans="5:8" ht="15.75" customHeight="1">
      <c r="E459" s="7"/>
      <c r="F459" s="7"/>
      <c r="G459" s="7"/>
      <c r="H459" s="7"/>
    </row>
    <row r="460" spans="5:8" ht="15.75" customHeight="1">
      <c r="E460" s="7"/>
      <c r="F460" s="7"/>
      <c r="G460" s="7"/>
      <c r="H460" s="7"/>
    </row>
    <row r="461" spans="5:8" ht="15.75" customHeight="1">
      <c r="E461" s="7"/>
      <c r="F461" s="7"/>
      <c r="G461" s="7"/>
      <c r="H461" s="7"/>
    </row>
    <row r="462" spans="5:8" ht="15.75" customHeight="1">
      <c r="E462" s="7"/>
      <c r="F462" s="7"/>
      <c r="G462" s="7"/>
      <c r="H462" s="7"/>
    </row>
    <row r="463" spans="5:8" ht="15.75" customHeight="1">
      <c r="E463" s="7"/>
      <c r="F463" s="7"/>
      <c r="G463" s="7"/>
      <c r="H463" s="7"/>
    </row>
    <row r="464" spans="5:8" ht="15.75" customHeight="1">
      <c r="E464" s="7"/>
      <c r="F464" s="7"/>
      <c r="G464" s="7"/>
      <c r="H464" s="7"/>
    </row>
    <row r="465" spans="5:8" ht="15.75" customHeight="1">
      <c r="E465" s="7"/>
      <c r="F465" s="7"/>
      <c r="G465" s="7"/>
      <c r="H465" s="7"/>
    </row>
    <row r="466" spans="5:8" ht="15.75" customHeight="1">
      <c r="E466" s="7"/>
      <c r="F466" s="7"/>
      <c r="G466" s="7"/>
      <c r="H466" s="7"/>
    </row>
    <row r="467" spans="5:8" ht="15.75" customHeight="1">
      <c r="E467" s="7"/>
      <c r="F467" s="7"/>
      <c r="G467" s="7"/>
      <c r="H467" s="7"/>
    </row>
    <row r="468" spans="5:8" ht="15.75" customHeight="1">
      <c r="E468" s="7"/>
      <c r="F468" s="7"/>
      <c r="G468" s="7"/>
      <c r="H468" s="7"/>
    </row>
    <row r="469" spans="5:8" ht="15.75" customHeight="1">
      <c r="E469" s="7"/>
      <c r="F469" s="7"/>
      <c r="G469" s="7"/>
      <c r="H469" s="7"/>
    </row>
    <row r="470" spans="5:8" ht="15.75" customHeight="1">
      <c r="E470" s="7"/>
      <c r="F470" s="7"/>
      <c r="G470" s="7"/>
      <c r="H470" s="7"/>
    </row>
    <row r="471" spans="5:8" ht="15.75" customHeight="1">
      <c r="E471" s="7"/>
      <c r="F471" s="7"/>
      <c r="G471" s="7"/>
      <c r="H471" s="7"/>
    </row>
    <row r="472" spans="5:8" ht="15.75" customHeight="1">
      <c r="E472" s="7"/>
      <c r="F472" s="7"/>
      <c r="G472" s="7"/>
      <c r="H472" s="7"/>
    </row>
    <row r="473" spans="5:8" ht="15.75" customHeight="1">
      <c r="E473" s="7"/>
      <c r="F473" s="7"/>
      <c r="G473" s="7"/>
      <c r="H473" s="7"/>
    </row>
    <row r="474" spans="5:8" ht="15.75" customHeight="1">
      <c r="E474" s="7"/>
      <c r="F474" s="7"/>
      <c r="G474" s="7"/>
      <c r="H474" s="7"/>
    </row>
    <row r="475" spans="5:8" ht="15.75" customHeight="1">
      <c r="E475" s="7"/>
      <c r="F475" s="7"/>
      <c r="G475" s="7"/>
      <c r="H475" s="7"/>
    </row>
    <row r="476" spans="5:8" ht="15.75" customHeight="1">
      <c r="E476" s="7"/>
      <c r="F476" s="7"/>
      <c r="G476" s="7"/>
      <c r="H476" s="7"/>
    </row>
    <row r="477" spans="5:8" ht="15.75" customHeight="1">
      <c r="E477" s="7"/>
      <c r="F477" s="7"/>
      <c r="G477" s="7"/>
      <c r="H477" s="7"/>
    </row>
    <row r="478" spans="5:8" ht="15.75" customHeight="1">
      <c r="E478" s="7"/>
      <c r="F478" s="7"/>
      <c r="G478" s="7"/>
      <c r="H478" s="7"/>
    </row>
    <row r="479" spans="5:8" ht="15.75" customHeight="1">
      <c r="E479" s="7"/>
      <c r="F479" s="7"/>
      <c r="G479" s="7"/>
      <c r="H479" s="7"/>
    </row>
    <row r="480" spans="5:8" ht="15.75" customHeight="1">
      <c r="E480" s="7"/>
      <c r="F480" s="7"/>
      <c r="G480" s="7"/>
      <c r="H480" s="7"/>
    </row>
    <row r="481" spans="5:8" ht="15.75" customHeight="1">
      <c r="E481" s="7"/>
      <c r="F481" s="7"/>
      <c r="G481" s="7"/>
      <c r="H481" s="7"/>
    </row>
    <row r="482" spans="5:8" ht="15.75" customHeight="1">
      <c r="E482" s="7"/>
      <c r="F482" s="7"/>
      <c r="G482" s="7"/>
      <c r="H482" s="7"/>
    </row>
    <row r="483" spans="5:8" ht="15.75" customHeight="1">
      <c r="E483" s="7"/>
      <c r="F483" s="7"/>
      <c r="G483" s="7"/>
      <c r="H483" s="7"/>
    </row>
    <row r="484" spans="5:8" ht="15.75" customHeight="1">
      <c r="E484" s="7"/>
      <c r="F484" s="7"/>
      <c r="G484" s="7"/>
      <c r="H484" s="7"/>
    </row>
    <row r="485" spans="5:8" ht="15.75" customHeight="1">
      <c r="E485" s="7"/>
      <c r="F485" s="7"/>
      <c r="G485" s="7"/>
      <c r="H485" s="7"/>
    </row>
    <row r="486" spans="5:8" ht="15.75" customHeight="1">
      <c r="E486" s="7"/>
      <c r="F486" s="7"/>
      <c r="G486" s="7"/>
      <c r="H486" s="7"/>
    </row>
    <row r="487" spans="5:8" ht="15.75" customHeight="1">
      <c r="E487" s="7"/>
      <c r="F487" s="7"/>
      <c r="G487" s="7"/>
      <c r="H487" s="7"/>
    </row>
    <row r="488" spans="5:8" ht="15.75" customHeight="1">
      <c r="E488" s="7"/>
      <c r="F488" s="7"/>
      <c r="G488" s="7"/>
      <c r="H488" s="7"/>
    </row>
    <row r="489" spans="5:8" ht="15.75" customHeight="1">
      <c r="E489" s="7"/>
      <c r="F489" s="7"/>
      <c r="G489" s="7"/>
      <c r="H489" s="7"/>
    </row>
    <row r="490" spans="5:8" ht="15.75" customHeight="1">
      <c r="E490" s="7"/>
      <c r="F490" s="7"/>
      <c r="G490" s="7"/>
      <c r="H490" s="7"/>
    </row>
    <row r="491" spans="5:8" ht="15.75" customHeight="1">
      <c r="E491" s="7"/>
      <c r="F491" s="7"/>
      <c r="G491" s="7"/>
      <c r="H491" s="7"/>
    </row>
    <row r="492" spans="5:8" ht="15.75" customHeight="1">
      <c r="E492" s="7"/>
      <c r="F492" s="7"/>
      <c r="G492" s="7"/>
      <c r="H492" s="7"/>
    </row>
    <row r="493" spans="5:8" ht="15.75" customHeight="1">
      <c r="E493" s="7"/>
      <c r="F493" s="7"/>
      <c r="G493" s="7"/>
      <c r="H493" s="7"/>
    </row>
    <row r="494" spans="5:8" ht="15.75" customHeight="1">
      <c r="E494" s="7"/>
      <c r="F494" s="7"/>
      <c r="G494" s="7"/>
      <c r="H494" s="7"/>
    </row>
    <row r="495" spans="5:8" ht="15.75" customHeight="1">
      <c r="E495" s="7"/>
      <c r="F495" s="7"/>
      <c r="G495" s="7"/>
      <c r="H495" s="7"/>
    </row>
    <row r="496" spans="5:8" ht="15.75" customHeight="1">
      <c r="E496" s="7"/>
      <c r="F496" s="7"/>
      <c r="G496" s="7"/>
      <c r="H496" s="7"/>
    </row>
    <row r="497" spans="5:8" ht="15.75" customHeight="1">
      <c r="E497" s="7"/>
      <c r="F497" s="7"/>
      <c r="G497" s="7"/>
      <c r="H497" s="7"/>
    </row>
    <row r="498" spans="5:8" ht="15.75" customHeight="1">
      <c r="E498" s="7"/>
      <c r="F498" s="7"/>
      <c r="G498" s="7"/>
      <c r="H498" s="7"/>
    </row>
    <row r="499" spans="5:8" ht="15.75" customHeight="1">
      <c r="E499" s="7"/>
      <c r="F499" s="7"/>
      <c r="G499" s="7"/>
      <c r="H499" s="7"/>
    </row>
    <row r="500" spans="5:8" ht="15.75" customHeight="1">
      <c r="E500" s="7"/>
      <c r="F500" s="7"/>
      <c r="G500" s="7"/>
      <c r="H500" s="7"/>
    </row>
    <row r="501" spans="5:8" ht="15.75" customHeight="1">
      <c r="E501" s="7"/>
      <c r="F501" s="7"/>
      <c r="G501" s="7"/>
      <c r="H501" s="7"/>
    </row>
    <row r="502" spans="5:8" ht="15.75" customHeight="1">
      <c r="E502" s="7"/>
      <c r="F502" s="7"/>
      <c r="G502" s="7"/>
      <c r="H502" s="7"/>
    </row>
    <row r="503" spans="5:8" ht="15.75" customHeight="1">
      <c r="E503" s="7"/>
      <c r="F503" s="7"/>
      <c r="G503" s="7"/>
      <c r="H503" s="7"/>
    </row>
    <row r="504" spans="5:8" ht="15.75" customHeight="1">
      <c r="E504" s="7"/>
      <c r="F504" s="7"/>
      <c r="G504" s="7"/>
      <c r="H504" s="7"/>
    </row>
    <row r="505" spans="5:8" ht="15.75" customHeight="1">
      <c r="E505" s="7"/>
      <c r="F505" s="7"/>
      <c r="G505" s="7"/>
      <c r="H505" s="7"/>
    </row>
    <row r="506" spans="5:8" ht="15.75" customHeight="1">
      <c r="E506" s="7"/>
      <c r="F506" s="7"/>
      <c r="G506" s="7"/>
      <c r="H506" s="7"/>
    </row>
    <row r="507" spans="5:8" ht="15.75" customHeight="1">
      <c r="E507" s="7"/>
      <c r="F507" s="7"/>
      <c r="G507" s="7"/>
      <c r="H507" s="7"/>
    </row>
    <row r="508" spans="5:8" ht="15.75" customHeight="1">
      <c r="E508" s="7"/>
      <c r="F508" s="7"/>
      <c r="G508" s="7"/>
      <c r="H508" s="7"/>
    </row>
    <row r="509" spans="5:8" ht="15.75" customHeight="1">
      <c r="E509" s="7"/>
      <c r="F509" s="7"/>
      <c r="G509" s="7"/>
      <c r="H509" s="7"/>
    </row>
    <row r="510" spans="5:8" ht="15.75" customHeight="1">
      <c r="E510" s="7"/>
      <c r="F510" s="7"/>
      <c r="G510" s="7"/>
      <c r="H510" s="7"/>
    </row>
    <row r="511" spans="5:8" ht="15.75" customHeight="1">
      <c r="E511" s="7"/>
      <c r="F511" s="7"/>
      <c r="G511" s="7"/>
      <c r="H511" s="7"/>
    </row>
    <row r="512" spans="5:8" ht="15.75" customHeight="1">
      <c r="E512" s="7"/>
      <c r="F512" s="7"/>
      <c r="G512" s="7"/>
      <c r="H512" s="7"/>
    </row>
    <row r="513" spans="5:8" ht="15.75" customHeight="1">
      <c r="E513" s="7"/>
      <c r="F513" s="7"/>
      <c r="G513" s="7"/>
      <c r="H513" s="7"/>
    </row>
    <row r="514" spans="5:8" ht="15.75" customHeight="1">
      <c r="E514" s="7"/>
      <c r="F514" s="7"/>
      <c r="G514" s="7"/>
      <c r="H514" s="7"/>
    </row>
    <row r="515" spans="5:8" ht="15.75" customHeight="1">
      <c r="E515" s="7"/>
      <c r="F515" s="7"/>
      <c r="G515" s="7"/>
      <c r="H515" s="7"/>
    </row>
    <row r="516" spans="5:8" ht="15.75" customHeight="1">
      <c r="E516" s="7"/>
      <c r="F516" s="7"/>
      <c r="G516" s="7"/>
      <c r="H516" s="7"/>
    </row>
    <row r="517" spans="5:8" ht="15.75" customHeight="1">
      <c r="E517" s="7"/>
      <c r="F517" s="7"/>
      <c r="G517" s="7"/>
      <c r="H517" s="7"/>
    </row>
    <row r="518" spans="5:8" ht="15.75" customHeight="1">
      <c r="E518" s="7"/>
      <c r="F518" s="7"/>
      <c r="G518" s="7"/>
      <c r="H518" s="7"/>
    </row>
    <row r="519" spans="5:8" ht="15.75" customHeight="1">
      <c r="E519" s="7"/>
      <c r="F519" s="7"/>
      <c r="G519" s="7"/>
      <c r="H519" s="7"/>
    </row>
    <row r="520" spans="5:8" ht="15.75" customHeight="1">
      <c r="E520" s="7"/>
      <c r="F520" s="7"/>
      <c r="G520" s="7"/>
      <c r="H520" s="7"/>
    </row>
    <row r="521" spans="5:8" ht="15.75" customHeight="1">
      <c r="E521" s="7"/>
      <c r="F521" s="7"/>
      <c r="G521" s="7"/>
      <c r="H521" s="7"/>
    </row>
    <row r="522" spans="5:8" ht="15.75" customHeight="1">
      <c r="E522" s="7"/>
      <c r="F522" s="7"/>
      <c r="G522" s="7"/>
      <c r="H522" s="7"/>
    </row>
    <row r="523" spans="5:8" ht="15.75" customHeight="1">
      <c r="E523" s="7"/>
      <c r="F523" s="7"/>
      <c r="G523" s="7"/>
      <c r="H523" s="7"/>
    </row>
    <row r="524" spans="5:8" ht="15.75" customHeight="1">
      <c r="E524" s="7"/>
      <c r="F524" s="7"/>
      <c r="G524" s="7"/>
      <c r="H524" s="7"/>
    </row>
    <row r="525" spans="5:8" ht="15.75" customHeight="1">
      <c r="E525" s="7"/>
      <c r="F525" s="7"/>
      <c r="G525" s="7"/>
      <c r="H525" s="7"/>
    </row>
    <row r="526" spans="5:8" ht="15.75" customHeight="1">
      <c r="E526" s="7"/>
      <c r="F526" s="7"/>
      <c r="G526" s="7"/>
      <c r="H526" s="7"/>
    </row>
    <row r="527" spans="5:8" ht="15.75" customHeight="1">
      <c r="E527" s="7"/>
      <c r="F527" s="7"/>
      <c r="G527" s="7"/>
      <c r="H527" s="7"/>
    </row>
    <row r="528" spans="5:8" ht="15.75" customHeight="1">
      <c r="E528" s="7"/>
      <c r="F528" s="7"/>
      <c r="G528" s="7"/>
      <c r="H528" s="7"/>
    </row>
    <row r="529" spans="5:8" ht="15.75" customHeight="1">
      <c r="E529" s="7"/>
      <c r="F529" s="7"/>
      <c r="G529" s="7"/>
      <c r="H529" s="7"/>
    </row>
    <row r="530" spans="5:8" ht="15.75" customHeight="1">
      <c r="E530" s="7"/>
      <c r="F530" s="7"/>
      <c r="G530" s="7"/>
      <c r="H530" s="7"/>
    </row>
    <row r="531" spans="5:8" ht="15.75" customHeight="1">
      <c r="E531" s="7"/>
      <c r="F531" s="7"/>
      <c r="G531" s="7"/>
      <c r="H531" s="7"/>
    </row>
    <row r="532" spans="5:8" ht="15.75" customHeight="1">
      <c r="E532" s="7"/>
      <c r="F532" s="7"/>
      <c r="G532" s="7"/>
      <c r="H532" s="7"/>
    </row>
    <row r="533" spans="5:8" ht="15.75" customHeight="1">
      <c r="E533" s="7"/>
      <c r="F533" s="7"/>
      <c r="G533" s="7"/>
      <c r="H533" s="7"/>
    </row>
    <row r="534" spans="5:8" ht="15.75" customHeight="1">
      <c r="E534" s="7"/>
      <c r="F534" s="7"/>
      <c r="G534" s="7"/>
      <c r="H534" s="7"/>
    </row>
    <row r="535" spans="5:8" ht="15.75" customHeight="1">
      <c r="E535" s="7"/>
      <c r="F535" s="7"/>
      <c r="G535" s="7"/>
      <c r="H535" s="7"/>
    </row>
    <row r="536" spans="5:8" ht="15.75" customHeight="1">
      <c r="E536" s="7"/>
      <c r="F536" s="7"/>
      <c r="G536" s="7"/>
      <c r="H536" s="7"/>
    </row>
    <row r="537" spans="5:8" ht="15.75" customHeight="1">
      <c r="E537" s="7"/>
      <c r="F537" s="7"/>
      <c r="G537" s="7"/>
      <c r="H537" s="7"/>
    </row>
    <row r="538" spans="5:8" ht="15.75" customHeight="1">
      <c r="E538" s="7"/>
      <c r="F538" s="7"/>
      <c r="G538" s="7"/>
      <c r="H538" s="7"/>
    </row>
    <row r="539" spans="5:8" ht="15.75" customHeight="1">
      <c r="E539" s="7"/>
      <c r="F539" s="7"/>
      <c r="G539" s="7"/>
      <c r="H539" s="7"/>
    </row>
    <row r="540" spans="5:8" ht="15.75" customHeight="1">
      <c r="E540" s="7"/>
      <c r="F540" s="7"/>
      <c r="G540" s="7"/>
      <c r="H540" s="7"/>
    </row>
    <row r="541" spans="5:8" ht="15.75" customHeight="1">
      <c r="E541" s="7"/>
      <c r="F541" s="7"/>
      <c r="G541" s="7"/>
      <c r="H541" s="7"/>
    </row>
    <row r="542" spans="5:8" ht="15.75" customHeight="1">
      <c r="E542" s="7"/>
      <c r="F542" s="7"/>
      <c r="G542" s="7"/>
      <c r="H542" s="7"/>
    </row>
    <row r="543" spans="5:8" ht="15.75" customHeight="1">
      <c r="E543" s="7"/>
      <c r="F543" s="7"/>
      <c r="G543" s="7"/>
      <c r="H543" s="7"/>
    </row>
    <row r="544" spans="5:8" ht="15.75" customHeight="1">
      <c r="E544" s="7"/>
      <c r="F544" s="7"/>
      <c r="G544" s="7"/>
      <c r="H544" s="7"/>
    </row>
    <row r="545" spans="5:8" ht="15.75" customHeight="1">
      <c r="E545" s="7"/>
      <c r="F545" s="7"/>
      <c r="G545" s="7"/>
      <c r="H545" s="7"/>
    </row>
    <row r="546" spans="5:8" ht="15.75" customHeight="1">
      <c r="E546" s="7"/>
      <c r="F546" s="7"/>
      <c r="G546" s="7"/>
      <c r="H546" s="7"/>
    </row>
    <row r="547" spans="5:8" ht="15.75" customHeight="1">
      <c r="E547" s="7"/>
      <c r="F547" s="7"/>
      <c r="G547" s="7"/>
      <c r="H547" s="7"/>
    </row>
    <row r="548" spans="5:8" ht="15.75" customHeight="1">
      <c r="E548" s="7"/>
      <c r="F548" s="7"/>
      <c r="G548" s="7"/>
      <c r="H548" s="7"/>
    </row>
    <row r="549" spans="5:8" ht="15.75" customHeight="1">
      <c r="E549" s="7"/>
      <c r="F549" s="7"/>
      <c r="G549" s="7"/>
      <c r="H549" s="7"/>
    </row>
    <row r="550" spans="5:8" ht="15.75" customHeight="1">
      <c r="E550" s="7"/>
      <c r="F550" s="7"/>
      <c r="G550" s="7"/>
      <c r="H550" s="7"/>
    </row>
    <row r="551" spans="5:8" ht="15.75" customHeight="1">
      <c r="E551" s="7"/>
      <c r="F551" s="7"/>
      <c r="G551" s="7"/>
      <c r="H551" s="7"/>
    </row>
    <row r="552" spans="5:8" ht="15.75" customHeight="1">
      <c r="E552" s="7"/>
      <c r="F552" s="7"/>
      <c r="G552" s="7"/>
      <c r="H552" s="7"/>
    </row>
    <row r="553" spans="5:8" ht="15.75" customHeight="1">
      <c r="E553" s="7"/>
      <c r="F553" s="7"/>
      <c r="G553" s="7"/>
      <c r="H553" s="7"/>
    </row>
    <row r="554" spans="5:8" ht="15.75" customHeight="1">
      <c r="E554" s="7"/>
      <c r="F554" s="7"/>
      <c r="G554" s="7"/>
      <c r="H554" s="7"/>
    </row>
    <row r="555" spans="5:8" ht="15.75" customHeight="1">
      <c r="E555" s="7"/>
      <c r="F555" s="7"/>
      <c r="G555" s="7"/>
      <c r="H555" s="7"/>
    </row>
    <row r="556" spans="5:8" ht="15.75" customHeight="1">
      <c r="E556" s="7"/>
      <c r="F556" s="7"/>
      <c r="G556" s="7"/>
      <c r="H556" s="7"/>
    </row>
    <row r="557" spans="5:8" ht="15.75" customHeight="1">
      <c r="E557" s="7"/>
      <c r="F557" s="7"/>
      <c r="G557" s="7"/>
      <c r="H557" s="7"/>
    </row>
    <row r="558" spans="5:8" ht="15.75" customHeight="1">
      <c r="E558" s="7"/>
      <c r="F558" s="7"/>
      <c r="G558" s="7"/>
      <c r="H558" s="7"/>
    </row>
    <row r="559" spans="5:8" ht="15.75" customHeight="1">
      <c r="E559" s="7"/>
      <c r="F559" s="7"/>
      <c r="G559" s="7"/>
      <c r="H559" s="7"/>
    </row>
    <row r="560" spans="5:8" ht="15.75" customHeight="1">
      <c r="E560" s="7"/>
      <c r="F560" s="7"/>
      <c r="G560" s="7"/>
      <c r="H560" s="7"/>
    </row>
    <row r="561" spans="5:8" ht="15.75" customHeight="1">
      <c r="E561" s="7"/>
      <c r="F561" s="7"/>
      <c r="G561" s="7"/>
      <c r="H561" s="7"/>
    </row>
    <row r="562" spans="5:8" ht="15.75" customHeight="1">
      <c r="E562" s="7"/>
      <c r="F562" s="7"/>
      <c r="G562" s="7"/>
      <c r="H562" s="7"/>
    </row>
    <row r="563" spans="5:8" ht="15.75" customHeight="1">
      <c r="E563" s="7"/>
      <c r="F563" s="7"/>
      <c r="G563" s="7"/>
      <c r="H563" s="7"/>
    </row>
    <row r="564" spans="5:8" ht="15.75" customHeight="1">
      <c r="E564" s="7"/>
      <c r="F564" s="7"/>
      <c r="G564" s="7"/>
      <c r="H564" s="7"/>
    </row>
    <row r="565" spans="5:8" ht="15.75" customHeight="1">
      <c r="E565" s="7"/>
      <c r="F565" s="7"/>
      <c r="G565" s="7"/>
      <c r="H565" s="7"/>
    </row>
    <row r="566" spans="5:8" ht="15.75" customHeight="1">
      <c r="E566" s="7"/>
      <c r="F566" s="7"/>
      <c r="G566" s="7"/>
      <c r="H566" s="7"/>
    </row>
    <row r="567" spans="5:8" ht="15.75" customHeight="1">
      <c r="E567" s="7"/>
      <c r="F567" s="7"/>
      <c r="G567" s="7"/>
      <c r="H567" s="7"/>
    </row>
    <row r="568" spans="5:8" ht="15.75" customHeight="1">
      <c r="E568" s="7"/>
      <c r="F568" s="7"/>
      <c r="G568" s="7"/>
      <c r="H568" s="7"/>
    </row>
    <row r="569" spans="5:8" ht="15.75" customHeight="1">
      <c r="E569" s="7"/>
      <c r="F569" s="7"/>
      <c r="G569" s="7"/>
      <c r="H569" s="7"/>
    </row>
    <row r="570" spans="5:8" ht="15.75" customHeight="1">
      <c r="E570" s="7"/>
      <c r="F570" s="7"/>
      <c r="G570" s="7"/>
      <c r="H570" s="7"/>
    </row>
    <row r="571" spans="5:8" ht="15.75" customHeight="1">
      <c r="E571" s="7"/>
      <c r="F571" s="7"/>
      <c r="G571" s="7"/>
      <c r="H571" s="7"/>
    </row>
    <row r="572" spans="5:8" ht="15.75" customHeight="1">
      <c r="E572" s="7"/>
      <c r="F572" s="7"/>
      <c r="G572" s="7"/>
      <c r="H572" s="7"/>
    </row>
    <row r="573" spans="5:8" ht="15.75" customHeight="1">
      <c r="E573" s="7"/>
      <c r="F573" s="7"/>
      <c r="G573" s="7"/>
      <c r="H573" s="7"/>
    </row>
    <row r="574" spans="5:8" ht="15.75" customHeight="1">
      <c r="E574" s="7"/>
      <c r="F574" s="7"/>
      <c r="G574" s="7"/>
      <c r="H574" s="7"/>
    </row>
    <row r="575" spans="5:8" ht="15.75" customHeight="1">
      <c r="E575" s="7"/>
      <c r="F575" s="7"/>
      <c r="G575" s="7"/>
      <c r="H575" s="7"/>
    </row>
    <row r="576" spans="5:8" ht="15.75" customHeight="1">
      <c r="E576" s="7"/>
      <c r="F576" s="7"/>
      <c r="G576" s="7"/>
      <c r="H576" s="7"/>
    </row>
    <row r="577" spans="5:8" ht="15.75" customHeight="1">
      <c r="E577" s="7"/>
      <c r="F577" s="7"/>
      <c r="G577" s="7"/>
      <c r="H577" s="7"/>
    </row>
    <row r="578" spans="5:8" ht="15.75" customHeight="1">
      <c r="E578" s="7"/>
      <c r="F578" s="7"/>
      <c r="G578" s="7"/>
      <c r="H578" s="7"/>
    </row>
    <row r="579" spans="5:8" ht="15.75" customHeight="1">
      <c r="E579" s="7"/>
      <c r="F579" s="7"/>
      <c r="G579" s="7"/>
      <c r="H579" s="7"/>
    </row>
    <row r="580" spans="5:8" ht="15.75" customHeight="1">
      <c r="E580" s="7"/>
      <c r="F580" s="7"/>
      <c r="G580" s="7"/>
      <c r="H580" s="7"/>
    </row>
    <row r="581" spans="5:8" ht="15.75" customHeight="1">
      <c r="E581" s="7"/>
      <c r="F581" s="7"/>
      <c r="G581" s="7"/>
      <c r="H581" s="7"/>
    </row>
    <row r="582" spans="5:8" ht="15.75" customHeight="1">
      <c r="E582" s="7"/>
      <c r="F582" s="7"/>
      <c r="G582" s="7"/>
      <c r="H582" s="7"/>
    </row>
    <row r="583" spans="5:8" ht="15.75" customHeight="1">
      <c r="E583" s="7"/>
      <c r="F583" s="7"/>
      <c r="G583" s="7"/>
      <c r="H583" s="7"/>
    </row>
    <row r="584" spans="5:8" ht="15.75" customHeight="1">
      <c r="E584" s="7"/>
      <c r="F584" s="7"/>
      <c r="G584" s="7"/>
      <c r="H584" s="7"/>
    </row>
    <row r="585" spans="5:8" ht="15.75" customHeight="1">
      <c r="E585" s="7"/>
      <c r="F585" s="7"/>
      <c r="G585" s="7"/>
      <c r="H585" s="7"/>
    </row>
    <row r="586" spans="5:8" ht="15.75" customHeight="1">
      <c r="E586" s="7"/>
      <c r="F586" s="7"/>
      <c r="G586" s="7"/>
      <c r="H586" s="7"/>
    </row>
    <row r="587" spans="5:8" ht="15.75" customHeight="1">
      <c r="E587" s="7"/>
      <c r="F587" s="7"/>
      <c r="G587" s="7"/>
      <c r="H587" s="7"/>
    </row>
    <row r="588" spans="5:8" ht="15.75" customHeight="1">
      <c r="E588" s="7"/>
      <c r="F588" s="7"/>
      <c r="G588" s="7"/>
      <c r="H588" s="7"/>
    </row>
    <row r="589" spans="5:8" ht="15.75" customHeight="1">
      <c r="E589" s="7"/>
      <c r="F589" s="7"/>
      <c r="G589" s="7"/>
      <c r="H589" s="7"/>
    </row>
    <row r="590" spans="5:8" ht="15.75" customHeight="1">
      <c r="E590" s="7"/>
      <c r="F590" s="7"/>
      <c r="G590" s="7"/>
      <c r="H590" s="7"/>
    </row>
    <row r="591" spans="5:8" ht="15.75" customHeight="1">
      <c r="E591" s="7"/>
      <c r="F591" s="7"/>
      <c r="G591" s="7"/>
      <c r="H591" s="7"/>
    </row>
    <row r="592" spans="5:8" ht="15.75" customHeight="1">
      <c r="E592" s="7"/>
      <c r="F592" s="7"/>
      <c r="G592" s="7"/>
      <c r="H592" s="7"/>
    </row>
    <row r="593" spans="5:8" ht="15.75" customHeight="1">
      <c r="E593" s="7"/>
      <c r="F593" s="7"/>
      <c r="G593" s="7"/>
      <c r="H593" s="7"/>
    </row>
    <row r="594" spans="5:8" ht="15.75" customHeight="1">
      <c r="E594" s="7"/>
      <c r="F594" s="7"/>
      <c r="G594" s="7"/>
      <c r="H594" s="7"/>
    </row>
    <row r="595" spans="5:8" ht="15.75" customHeight="1">
      <c r="E595" s="7"/>
      <c r="F595" s="7"/>
      <c r="G595" s="7"/>
      <c r="H595" s="7"/>
    </row>
    <row r="596" spans="5:8" ht="15.75" customHeight="1">
      <c r="E596" s="7"/>
      <c r="F596" s="7"/>
      <c r="G596" s="7"/>
      <c r="H596" s="7"/>
    </row>
    <row r="597" spans="5:8" ht="15.75" customHeight="1">
      <c r="E597" s="7"/>
      <c r="F597" s="7"/>
      <c r="G597" s="7"/>
      <c r="H597" s="7"/>
    </row>
    <row r="598" spans="5:8" ht="15.75" customHeight="1">
      <c r="E598" s="7"/>
      <c r="F598" s="7"/>
      <c r="G598" s="7"/>
      <c r="H598" s="7"/>
    </row>
    <row r="599" spans="5:8" ht="15.75" customHeight="1">
      <c r="E599" s="7"/>
      <c r="F599" s="7"/>
      <c r="G599" s="7"/>
      <c r="H599" s="7"/>
    </row>
    <row r="600" spans="5:8" ht="15.75" customHeight="1">
      <c r="E600" s="7"/>
      <c r="F600" s="7"/>
      <c r="G600" s="7"/>
      <c r="H600" s="7"/>
    </row>
    <row r="601" spans="5:8" ht="15.75" customHeight="1">
      <c r="E601" s="7"/>
      <c r="F601" s="7"/>
      <c r="G601" s="7"/>
      <c r="H601" s="7"/>
    </row>
    <row r="602" spans="5:8" ht="15.75" customHeight="1">
      <c r="E602" s="7"/>
      <c r="F602" s="7"/>
      <c r="G602" s="7"/>
      <c r="H602" s="7"/>
    </row>
    <row r="603" spans="5:8" ht="15.75" customHeight="1">
      <c r="E603" s="7"/>
      <c r="F603" s="7"/>
      <c r="G603" s="7"/>
      <c r="H603" s="7"/>
    </row>
    <row r="604" spans="5:8" ht="15.75" customHeight="1">
      <c r="E604" s="7"/>
      <c r="F604" s="7"/>
      <c r="G604" s="7"/>
      <c r="H604" s="7"/>
    </row>
    <row r="605" spans="5:8" ht="15.75" customHeight="1">
      <c r="E605" s="7"/>
      <c r="F605" s="7"/>
      <c r="G605" s="7"/>
      <c r="H605" s="7"/>
    </row>
    <row r="606" spans="5:8" ht="15.75" customHeight="1">
      <c r="E606" s="7"/>
      <c r="F606" s="7"/>
      <c r="G606" s="7"/>
      <c r="H606" s="7"/>
    </row>
    <row r="607" spans="5:8" ht="15.75" customHeight="1">
      <c r="E607" s="7"/>
      <c r="F607" s="7"/>
      <c r="G607" s="7"/>
      <c r="H607" s="7"/>
    </row>
    <row r="608" spans="5:8" ht="15.75" customHeight="1">
      <c r="E608" s="7"/>
      <c r="F608" s="7"/>
      <c r="G608" s="7"/>
      <c r="H608" s="7"/>
    </row>
    <row r="609" spans="5:8" ht="15.75" customHeight="1">
      <c r="E609" s="7"/>
      <c r="F609" s="7"/>
      <c r="G609" s="7"/>
      <c r="H609" s="7"/>
    </row>
    <row r="610" spans="5:8" ht="15.75" customHeight="1">
      <c r="E610" s="7"/>
      <c r="F610" s="7"/>
      <c r="G610" s="7"/>
      <c r="H610" s="7"/>
    </row>
    <row r="611" spans="5:8" ht="15.75" customHeight="1">
      <c r="E611" s="7"/>
      <c r="F611" s="7"/>
      <c r="G611" s="7"/>
      <c r="H611" s="7"/>
    </row>
    <row r="612" spans="5:8" ht="15.75" customHeight="1">
      <c r="E612" s="7"/>
      <c r="F612" s="7"/>
      <c r="G612" s="7"/>
      <c r="H612" s="7"/>
    </row>
    <row r="613" spans="5:8" ht="15.75" customHeight="1">
      <c r="E613" s="7"/>
      <c r="F613" s="7"/>
      <c r="G613" s="7"/>
      <c r="H613" s="7"/>
    </row>
    <row r="614" spans="5:8" ht="15.75" customHeight="1">
      <c r="E614" s="7"/>
      <c r="F614" s="7"/>
      <c r="G614" s="7"/>
      <c r="H614" s="7"/>
    </row>
    <row r="615" spans="5:8" ht="15.75" customHeight="1">
      <c r="E615" s="7"/>
      <c r="F615" s="7"/>
      <c r="G615" s="7"/>
      <c r="H615" s="7"/>
    </row>
    <row r="616" spans="5:8" ht="15.75" customHeight="1">
      <c r="E616" s="7"/>
      <c r="F616" s="7"/>
      <c r="G616" s="7"/>
      <c r="H616" s="7"/>
    </row>
    <row r="617" spans="5:8" ht="15.75" customHeight="1">
      <c r="E617" s="7"/>
      <c r="F617" s="7"/>
      <c r="G617" s="7"/>
      <c r="H617" s="7"/>
    </row>
    <row r="618" spans="5:8" ht="15.75" customHeight="1">
      <c r="E618" s="7"/>
      <c r="F618" s="7"/>
      <c r="G618" s="7"/>
      <c r="H618" s="7"/>
    </row>
    <row r="619" spans="5:8" ht="15.75" customHeight="1">
      <c r="E619" s="7"/>
      <c r="F619" s="7"/>
      <c r="G619" s="7"/>
      <c r="H619" s="7"/>
    </row>
    <row r="620" spans="5:8" ht="15.75" customHeight="1">
      <c r="E620" s="7"/>
      <c r="F620" s="7"/>
      <c r="G620" s="7"/>
      <c r="H620" s="7"/>
    </row>
    <row r="621" spans="5:8" ht="15.75" customHeight="1">
      <c r="E621" s="7"/>
      <c r="F621" s="7"/>
      <c r="G621" s="7"/>
      <c r="H621" s="7"/>
    </row>
    <row r="622" spans="5:8" ht="15.75" customHeight="1">
      <c r="E622" s="7"/>
      <c r="F622" s="7"/>
      <c r="G622" s="7"/>
      <c r="H622" s="7"/>
    </row>
    <row r="623" spans="5:8" ht="15.75" customHeight="1">
      <c r="E623" s="7"/>
      <c r="F623" s="7"/>
      <c r="G623" s="7"/>
      <c r="H623" s="7"/>
    </row>
    <row r="624" spans="5:8" ht="15.75" customHeight="1">
      <c r="E624" s="7"/>
      <c r="F624" s="7"/>
      <c r="G624" s="7"/>
      <c r="H624" s="7"/>
    </row>
    <row r="625" spans="5:8" ht="15.75" customHeight="1">
      <c r="E625" s="7"/>
      <c r="F625" s="7"/>
      <c r="G625" s="7"/>
      <c r="H625" s="7"/>
    </row>
    <row r="626" spans="5:8" ht="15.75" customHeight="1">
      <c r="E626" s="7"/>
      <c r="F626" s="7"/>
      <c r="G626" s="7"/>
      <c r="H626" s="7"/>
    </row>
    <row r="627" spans="5:8" ht="15.75" customHeight="1">
      <c r="E627" s="7"/>
      <c r="F627" s="7"/>
      <c r="G627" s="7"/>
      <c r="H627" s="7"/>
    </row>
    <row r="628" spans="5:8" ht="15.75" customHeight="1">
      <c r="E628" s="7"/>
      <c r="F628" s="7"/>
      <c r="G628" s="7"/>
      <c r="H628" s="7"/>
    </row>
    <row r="629" spans="5:8" ht="15.75" customHeight="1">
      <c r="E629" s="7"/>
      <c r="F629" s="7"/>
      <c r="G629" s="7"/>
      <c r="H629" s="7"/>
    </row>
    <row r="630" spans="5:8" ht="15.75" customHeight="1">
      <c r="E630" s="7"/>
      <c r="F630" s="7"/>
      <c r="G630" s="7"/>
      <c r="H630" s="7"/>
    </row>
    <row r="631" spans="5:8" ht="15.75" customHeight="1">
      <c r="E631" s="7"/>
      <c r="F631" s="7"/>
      <c r="G631" s="7"/>
      <c r="H631" s="7"/>
    </row>
    <row r="632" spans="5:8" ht="15.75" customHeight="1">
      <c r="E632" s="7"/>
      <c r="F632" s="7"/>
      <c r="G632" s="7"/>
      <c r="H632" s="7"/>
    </row>
    <row r="633" spans="5:8" ht="15.75" customHeight="1">
      <c r="E633" s="7"/>
      <c r="F633" s="7"/>
      <c r="G633" s="7"/>
      <c r="H633" s="7"/>
    </row>
    <row r="634" spans="5:8" ht="15.75" customHeight="1">
      <c r="E634" s="7"/>
      <c r="F634" s="7"/>
      <c r="G634" s="7"/>
      <c r="H634" s="7"/>
    </row>
    <row r="635" spans="5:8" ht="15.75" customHeight="1">
      <c r="E635" s="7"/>
      <c r="F635" s="7"/>
      <c r="G635" s="7"/>
      <c r="H635" s="7"/>
    </row>
    <row r="636" spans="5:8" ht="15.75" customHeight="1">
      <c r="E636" s="7"/>
      <c r="F636" s="7"/>
      <c r="G636" s="7"/>
      <c r="H636" s="7"/>
    </row>
    <row r="637" spans="5:8" ht="15.75" customHeight="1">
      <c r="E637" s="7"/>
      <c r="F637" s="7"/>
      <c r="G637" s="7"/>
      <c r="H637" s="7"/>
    </row>
    <row r="638" spans="5:8" ht="15.75" customHeight="1">
      <c r="E638" s="7"/>
      <c r="F638" s="7"/>
      <c r="G638" s="7"/>
      <c r="H638" s="7"/>
    </row>
    <row r="639" spans="5:8" ht="15.75" customHeight="1">
      <c r="E639" s="7"/>
      <c r="F639" s="7"/>
      <c r="G639" s="7"/>
      <c r="H639" s="7"/>
    </row>
    <row r="640" spans="5:8" ht="15.75" customHeight="1">
      <c r="E640" s="7"/>
      <c r="F640" s="7"/>
      <c r="G640" s="7"/>
      <c r="H640" s="7"/>
    </row>
    <row r="641" spans="5:8" ht="15.75" customHeight="1">
      <c r="E641" s="7"/>
      <c r="F641" s="7"/>
      <c r="G641" s="7"/>
      <c r="H641" s="7"/>
    </row>
    <row r="642" spans="5:8" ht="15.75" customHeight="1">
      <c r="E642" s="7"/>
      <c r="F642" s="7"/>
      <c r="G642" s="7"/>
      <c r="H642" s="7"/>
    </row>
    <row r="643" spans="5:8" ht="15.75" customHeight="1">
      <c r="E643" s="7"/>
      <c r="F643" s="7"/>
      <c r="G643" s="7"/>
      <c r="H643" s="7"/>
    </row>
    <row r="644" spans="5:8" ht="15.75" customHeight="1">
      <c r="E644" s="7"/>
      <c r="F644" s="7"/>
      <c r="G644" s="7"/>
      <c r="H644" s="7"/>
    </row>
    <row r="645" spans="5:8" ht="15.75" customHeight="1">
      <c r="E645" s="7"/>
      <c r="F645" s="7"/>
      <c r="G645" s="7"/>
      <c r="H645" s="7"/>
    </row>
    <row r="646" spans="5:8" ht="15.75" customHeight="1">
      <c r="E646" s="7"/>
      <c r="F646" s="7"/>
      <c r="G646" s="7"/>
      <c r="H646" s="7"/>
    </row>
    <row r="647" spans="5:8" ht="15.75" customHeight="1">
      <c r="E647" s="7"/>
      <c r="F647" s="7"/>
      <c r="G647" s="7"/>
      <c r="H647" s="7"/>
    </row>
    <row r="648" spans="5:8" ht="15.75" customHeight="1">
      <c r="E648" s="7"/>
      <c r="F648" s="7"/>
      <c r="G648" s="7"/>
      <c r="H648" s="7"/>
    </row>
    <row r="649" spans="5:8" ht="15.75" customHeight="1">
      <c r="E649" s="7"/>
      <c r="F649" s="7"/>
      <c r="G649" s="7"/>
      <c r="H649" s="7"/>
    </row>
    <row r="650" spans="5:8" ht="15.75" customHeight="1">
      <c r="E650" s="7"/>
      <c r="F650" s="7"/>
      <c r="G650" s="7"/>
      <c r="H650" s="7"/>
    </row>
    <row r="651" spans="5:8" ht="15.75" customHeight="1">
      <c r="E651" s="7"/>
      <c r="F651" s="7"/>
      <c r="G651" s="7"/>
      <c r="H651" s="7"/>
    </row>
    <row r="652" spans="5:8" ht="15.75" customHeight="1">
      <c r="E652" s="7"/>
      <c r="F652" s="7"/>
      <c r="G652" s="7"/>
      <c r="H652" s="7"/>
    </row>
    <row r="653" spans="5:8" ht="15.75" customHeight="1">
      <c r="E653" s="7"/>
      <c r="F653" s="7"/>
      <c r="G653" s="7"/>
      <c r="H653" s="7"/>
    </row>
    <row r="654" spans="5:8" ht="15.75" customHeight="1">
      <c r="E654" s="7"/>
      <c r="F654" s="7"/>
      <c r="G654" s="7"/>
      <c r="H654" s="7"/>
    </row>
    <row r="655" spans="5:8" ht="15.75" customHeight="1">
      <c r="E655" s="7"/>
      <c r="F655" s="7"/>
      <c r="G655" s="7"/>
      <c r="H655" s="7"/>
    </row>
    <row r="656" spans="5:8" ht="15.75" customHeight="1">
      <c r="E656" s="7"/>
      <c r="F656" s="7"/>
      <c r="G656" s="7"/>
      <c r="H656" s="7"/>
    </row>
    <row r="657" spans="5:8" ht="15.75" customHeight="1">
      <c r="E657" s="7"/>
      <c r="F657" s="7"/>
      <c r="G657" s="7"/>
      <c r="H657" s="7"/>
    </row>
    <row r="658" spans="5:8" ht="15.75" customHeight="1">
      <c r="E658" s="7"/>
      <c r="F658" s="7"/>
      <c r="G658" s="7"/>
      <c r="H658" s="7"/>
    </row>
    <row r="659" spans="5:8" ht="15.75" customHeight="1">
      <c r="E659" s="7"/>
      <c r="F659" s="7"/>
      <c r="G659" s="7"/>
      <c r="H659" s="7"/>
    </row>
    <row r="660" spans="5:8" ht="15.75" customHeight="1">
      <c r="E660" s="7"/>
      <c r="F660" s="7"/>
      <c r="G660" s="7"/>
      <c r="H660" s="7"/>
    </row>
    <row r="661" spans="5:8" ht="15.75" customHeight="1">
      <c r="E661" s="7"/>
      <c r="F661" s="7"/>
      <c r="G661" s="7"/>
      <c r="H661" s="7"/>
    </row>
    <row r="662" spans="5:8" ht="15.75" customHeight="1">
      <c r="E662" s="7"/>
      <c r="F662" s="7"/>
      <c r="G662" s="7"/>
      <c r="H662" s="7"/>
    </row>
    <row r="663" spans="5:8" ht="15.75" customHeight="1">
      <c r="E663" s="7"/>
      <c r="F663" s="7"/>
      <c r="G663" s="7"/>
      <c r="H663" s="7"/>
    </row>
    <row r="664" spans="5:8" ht="15.75" customHeight="1">
      <c r="E664" s="7"/>
      <c r="F664" s="7"/>
      <c r="G664" s="7"/>
      <c r="H664" s="7"/>
    </row>
    <row r="665" spans="5:8" ht="15.75" customHeight="1">
      <c r="E665" s="7"/>
      <c r="F665" s="7"/>
      <c r="G665" s="7"/>
      <c r="H665" s="7"/>
    </row>
    <row r="666" spans="5:8" ht="15.75" customHeight="1">
      <c r="E666" s="7"/>
      <c r="F666" s="7"/>
      <c r="G666" s="7"/>
      <c r="H666" s="7"/>
    </row>
    <row r="667" spans="5:8" ht="15.75" customHeight="1">
      <c r="E667" s="7"/>
      <c r="F667" s="7"/>
      <c r="G667" s="7"/>
      <c r="H667" s="7"/>
    </row>
    <row r="668" spans="5:8" ht="15.75" customHeight="1">
      <c r="E668" s="7"/>
      <c r="F668" s="7"/>
      <c r="G668" s="7"/>
      <c r="H668" s="7"/>
    </row>
    <row r="669" spans="5:8" ht="15.75" customHeight="1">
      <c r="E669" s="7"/>
      <c r="F669" s="7"/>
      <c r="G669" s="7"/>
      <c r="H669" s="7"/>
    </row>
    <row r="670" spans="5:8" ht="15.75" customHeight="1">
      <c r="E670" s="7"/>
      <c r="F670" s="7"/>
      <c r="G670" s="7"/>
      <c r="H670" s="7"/>
    </row>
    <row r="671" spans="5:8" ht="15.75" customHeight="1">
      <c r="E671" s="7"/>
      <c r="F671" s="7"/>
      <c r="G671" s="7"/>
      <c r="H671" s="7"/>
    </row>
    <row r="672" spans="5:8" ht="15.75" customHeight="1">
      <c r="E672" s="7"/>
      <c r="F672" s="7"/>
      <c r="G672" s="7"/>
      <c r="H672" s="7"/>
    </row>
    <row r="673" spans="5:8" ht="15.75" customHeight="1">
      <c r="E673" s="7"/>
      <c r="F673" s="7"/>
      <c r="G673" s="7"/>
      <c r="H673" s="7"/>
    </row>
    <row r="674" spans="5:8" ht="15.75" customHeight="1">
      <c r="E674" s="7"/>
      <c r="F674" s="7"/>
      <c r="G674" s="7"/>
      <c r="H674" s="7"/>
    </row>
    <row r="675" spans="5:8" ht="15.75" customHeight="1">
      <c r="E675" s="7"/>
      <c r="F675" s="7"/>
      <c r="G675" s="7"/>
      <c r="H675" s="7"/>
    </row>
    <row r="676" spans="5:8" ht="15.75" customHeight="1">
      <c r="E676" s="7"/>
      <c r="F676" s="7"/>
      <c r="G676" s="7"/>
      <c r="H676" s="7"/>
    </row>
    <row r="677" spans="5:8" ht="15.75" customHeight="1">
      <c r="E677" s="7"/>
      <c r="F677" s="7"/>
      <c r="G677" s="7"/>
      <c r="H677" s="7"/>
    </row>
    <row r="678" spans="5:8" ht="15.75" customHeight="1">
      <c r="E678" s="7"/>
      <c r="F678" s="7"/>
      <c r="G678" s="7"/>
      <c r="H678" s="7"/>
    </row>
    <row r="679" spans="5:8" ht="15.75" customHeight="1">
      <c r="E679" s="7"/>
      <c r="F679" s="7"/>
      <c r="G679" s="7"/>
      <c r="H679" s="7"/>
    </row>
    <row r="680" spans="5:8" ht="15.75" customHeight="1">
      <c r="E680" s="7"/>
      <c r="F680" s="7"/>
      <c r="G680" s="7"/>
      <c r="H680" s="7"/>
    </row>
    <row r="681" spans="5:8" ht="15.75" customHeight="1">
      <c r="E681" s="7"/>
      <c r="F681" s="7"/>
      <c r="G681" s="7"/>
      <c r="H681" s="7"/>
    </row>
    <row r="682" spans="5:8" ht="15.75" customHeight="1">
      <c r="E682" s="7"/>
      <c r="F682" s="7"/>
      <c r="G682" s="7"/>
      <c r="H682" s="7"/>
    </row>
    <row r="683" spans="5:8" ht="15.75" customHeight="1">
      <c r="E683" s="7"/>
      <c r="F683" s="7"/>
      <c r="G683" s="7"/>
      <c r="H683" s="7"/>
    </row>
    <row r="684" spans="5:8" ht="15.75" customHeight="1">
      <c r="E684" s="7"/>
      <c r="F684" s="7"/>
      <c r="G684" s="7"/>
      <c r="H684" s="7"/>
    </row>
    <row r="685" spans="5:8" ht="15.75" customHeight="1">
      <c r="E685" s="7"/>
      <c r="F685" s="7"/>
      <c r="G685" s="7"/>
      <c r="H685" s="7"/>
    </row>
    <row r="686" spans="5:8" ht="15.75" customHeight="1">
      <c r="E686" s="7"/>
      <c r="F686" s="7"/>
      <c r="G686" s="7"/>
      <c r="H686" s="7"/>
    </row>
    <row r="687" spans="5:8" ht="15.75" customHeight="1">
      <c r="E687" s="7"/>
      <c r="F687" s="7"/>
      <c r="G687" s="7"/>
      <c r="H687" s="7"/>
    </row>
    <row r="688" spans="5:8" ht="15.75" customHeight="1">
      <c r="E688" s="7"/>
      <c r="F688" s="7"/>
      <c r="G688" s="7"/>
      <c r="H688" s="7"/>
    </row>
    <row r="689" spans="5:8" ht="15.75" customHeight="1">
      <c r="E689" s="7"/>
      <c r="F689" s="7"/>
      <c r="G689" s="7"/>
      <c r="H689" s="7"/>
    </row>
    <row r="690" spans="5:8" ht="15.75" customHeight="1">
      <c r="E690" s="7"/>
      <c r="F690" s="7"/>
      <c r="G690" s="7"/>
      <c r="H690" s="7"/>
    </row>
    <row r="691" spans="5:8" ht="15.75" customHeight="1">
      <c r="E691" s="7"/>
      <c r="F691" s="7"/>
      <c r="G691" s="7"/>
      <c r="H691" s="7"/>
    </row>
    <row r="692" spans="5:8" ht="15.75" customHeight="1">
      <c r="E692" s="7"/>
      <c r="F692" s="7"/>
      <c r="G692" s="7"/>
      <c r="H692" s="7"/>
    </row>
    <row r="693" spans="5:8" ht="15.75" customHeight="1">
      <c r="E693" s="7"/>
      <c r="F693" s="7"/>
      <c r="G693" s="7"/>
      <c r="H693" s="7"/>
    </row>
    <row r="694" spans="5:8" ht="15.75" customHeight="1">
      <c r="E694" s="7"/>
      <c r="F694" s="7"/>
      <c r="G694" s="7"/>
      <c r="H694" s="7"/>
    </row>
    <row r="695" spans="5:8" ht="15.75" customHeight="1">
      <c r="E695" s="7"/>
      <c r="F695" s="7"/>
      <c r="G695" s="7"/>
      <c r="H695" s="7"/>
    </row>
    <row r="696" spans="5:8" ht="15.75" customHeight="1">
      <c r="E696" s="7"/>
      <c r="F696" s="7"/>
      <c r="G696" s="7"/>
      <c r="H696" s="7"/>
    </row>
    <row r="697" spans="5:8" ht="15.75" customHeight="1">
      <c r="E697" s="7"/>
      <c r="F697" s="7"/>
      <c r="G697" s="7"/>
      <c r="H697" s="7"/>
    </row>
    <row r="698" spans="5:8" ht="15.75" customHeight="1">
      <c r="E698" s="7"/>
      <c r="F698" s="7"/>
      <c r="G698" s="7"/>
      <c r="H698" s="7"/>
    </row>
    <row r="699" spans="5:8" ht="15.75" customHeight="1">
      <c r="E699" s="7"/>
      <c r="F699" s="7"/>
      <c r="G699" s="7"/>
      <c r="H699" s="7"/>
    </row>
    <row r="700" spans="5:8" ht="15.75" customHeight="1">
      <c r="E700" s="7"/>
      <c r="F700" s="7"/>
      <c r="G700" s="7"/>
      <c r="H700" s="7"/>
    </row>
    <row r="701" spans="5:8" ht="15.75" customHeight="1">
      <c r="E701" s="7"/>
      <c r="F701" s="7"/>
      <c r="G701" s="7"/>
      <c r="H701" s="7"/>
    </row>
    <row r="702" spans="5:8" ht="15.75" customHeight="1">
      <c r="E702" s="7"/>
      <c r="F702" s="7"/>
      <c r="G702" s="7"/>
      <c r="H702" s="7"/>
    </row>
    <row r="703" spans="5:8" ht="15.75" customHeight="1">
      <c r="E703" s="7"/>
      <c r="F703" s="7"/>
      <c r="G703" s="7"/>
      <c r="H703" s="7"/>
    </row>
    <row r="704" spans="5:8" ht="15.75" customHeight="1">
      <c r="E704" s="7"/>
      <c r="F704" s="7"/>
      <c r="G704" s="7"/>
      <c r="H704" s="7"/>
    </row>
    <row r="705" spans="5:8" ht="15.75" customHeight="1">
      <c r="E705" s="7"/>
      <c r="F705" s="7"/>
      <c r="G705" s="7"/>
      <c r="H705" s="7"/>
    </row>
    <row r="706" spans="5:8" ht="15.75" customHeight="1">
      <c r="E706" s="7"/>
      <c r="F706" s="7"/>
      <c r="G706" s="7"/>
      <c r="H706" s="7"/>
    </row>
    <row r="707" spans="5:8" ht="15.75" customHeight="1">
      <c r="E707" s="7"/>
      <c r="F707" s="7"/>
      <c r="G707" s="7"/>
      <c r="H707" s="7"/>
    </row>
    <row r="708" spans="5:8" ht="15.75" customHeight="1">
      <c r="E708" s="7"/>
      <c r="F708" s="7"/>
      <c r="G708" s="7"/>
      <c r="H708" s="7"/>
    </row>
    <row r="709" spans="5:8" ht="15.75" customHeight="1">
      <c r="E709" s="7"/>
      <c r="F709" s="7"/>
      <c r="G709" s="7"/>
      <c r="H709" s="7"/>
    </row>
    <row r="710" spans="5:8" ht="15.75" customHeight="1">
      <c r="E710" s="7"/>
      <c r="F710" s="7"/>
      <c r="G710" s="7"/>
      <c r="H710" s="7"/>
    </row>
    <row r="711" spans="5:8" ht="15.75" customHeight="1">
      <c r="E711" s="7"/>
      <c r="F711" s="7"/>
      <c r="G711" s="7"/>
      <c r="H711" s="7"/>
    </row>
    <row r="712" spans="5:8" ht="15.75" customHeight="1">
      <c r="E712" s="7"/>
      <c r="F712" s="7"/>
      <c r="G712" s="7"/>
      <c r="H712" s="7"/>
    </row>
    <row r="713" spans="5:8" ht="15.75" customHeight="1">
      <c r="E713" s="7"/>
      <c r="F713" s="7"/>
      <c r="G713" s="7"/>
      <c r="H713" s="7"/>
    </row>
    <row r="714" spans="5:8" ht="15.75" customHeight="1">
      <c r="E714" s="7"/>
      <c r="F714" s="7"/>
      <c r="G714" s="7"/>
      <c r="H714" s="7"/>
    </row>
    <row r="715" spans="5:8" ht="15.75" customHeight="1">
      <c r="E715" s="7"/>
      <c r="F715" s="7"/>
      <c r="G715" s="7"/>
      <c r="H715" s="7"/>
    </row>
    <row r="716" spans="5:8" ht="15.75" customHeight="1">
      <c r="E716" s="7"/>
      <c r="F716" s="7"/>
      <c r="G716" s="7"/>
      <c r="H716" s="7"/>
    </row>
    <row r="717" spans="5:8" ht="15.75" customHeight="1">
      <c r="E717" s="7"/>
      <c r="F717" s="7"/>
      <c r="G717" s="7"/>
      <c r="H717" s="7"/>
    </row>
    <row r="718" spans="5:8" ht="15.75" customHeight="1">
      <c r="E718" s="7"/>
      <c r="F718" s="7"/>
      <c r="G718" s="7"/>
      <c r="H718" s="7"/>
    </row>
    <row r="719" spans="5:8" ht="15.75" customHeight="1">
      <c r="E719" s="7"/>
      <c r="F719" s="7"/>
      <c r="G719" s="7"/>
      <c r="H719" s="7"/>
    </row>
    <row r="720" spans="5:8" ht="15.75" customHeight="1">
      <c r="E720" s="7"/>
      <c r="F720" s="7"/>
      <c r="G720" s="7"/>
      <c r="H720" s="7"/>
    </row>
    <row r="721" spans="5:8" ht="15.75" customHeight="1">
      <c r="E721" s="7"/>
      <c r="F721" s="7"/>
      <c r="G721" s="7"/>
      <c r="H721" s="7"/>
    </row>
    <row r="722" spans="5:8" ht="15.75" customHeight="1">
      <c r="E722" s="7"/>
      <c r="F722" s="7"/>
      <c r="G722" s="7"/>
      <c r="H722" s="7"/>
    </row>
    <row r="723" spans="5:8" ht="15.75" customHeight="1">
      <c r="E723" s="7"/>
      <c r="F723" s="7"/>
      <c r="G723" s="7"/>
      <c r="H723" s="7"/>
    </row>
    <row r="724" spans="5:8" ht="15.75" customHeight="1">
      <c r="E724" s="7"/>
      <c r="F724" s="7"/>
      <c r="G724" s="7"/>
      <c r="H724" s="7"/>
    </row>
    <row r="725" spans="5:8" ht="15.75" customHeight="1">
      <c r="E725" s="7"/>
      <c r="F725" s="7"/>
      <c r="G725" s="7"/>
      <c r="H725" s="7"/>
    </row>
    <row r="726" spans="5:8" ht="15.75" customHeight="1">
      <c r="E726" s="7"/>
      <c r="F726" s="7"/>
      <c r="G726" s="7"/>
      <c r="H726" s="7"/>
    </row>
    <row r="727" spans="5:8" ht="15.75" customHeight="1">
      <c r="E727" s="7"/>
      <c r="F727" s="7"/>
      <c r="G727" s="7"/>
      <c r="H727" s="7"/>
    </row>
    <row r="728" spans="5:8" ht="15.75" customHeight="1">
      <c r="E728" s="7"/>
      <c r="F728" s="7"/>
      <c r="G728" s="7"/>
      <c r="H728" s="7"/>
    </row>
    <row r="729" spans="5:8" ht="15.75" customHeight="1">
      <c r="E729" s="7"/>
      <c r="F729" s="7"/>
      <c r="G729" s="7"/>
      <c r="H729" s="7"/>
    </row>
    <row r="730" spans="5:8" ht="15.75" customHeight="1">
      <c r="E730" s="7"/>
      <c r="F730" s="7"/>
      <c r="G730" s="7"/>
      <c r="H730" s="7"/>
    </row>
    <row r="731" spans="5:8" ht="15.75" customHeight="1">
      <c r="E731" s="7"/>
      <c r="F731" s="7"/>
      <c r="G731" s="7"/>
      <c r="H731" s="7"/>
    </row>
    <row r="732" spans="5:8" ht="15.75" customHeight="1">
      <c r="E732" s="7"/>
      <c r="F732" s="7"/>
      <c r="G732" s="7"/>
      <c r="H732" s="7"/>
    </row>
    <row r="733" spans="5:8" ht="15.75" customHeight="1">
      <c r="E733" s="7"/>
      <c r="F733" s="7"/>
      <c r="G733" s="7"/>
      <c r="H733" s="7"/>
    </row>
    <row r="734" spans="5:8" ht="15.75" customHeight="1">
      <c r="E734" s="7"/>
      <c r="F734" s="7"/>
      <c r="G734" s="7"/>
      <c r="H734" s="7"/>
    </row>
    <row r="735" spans="5:8" ht="15.75" customHeight="1">
      <c r="E735" s="7"/>
      <c r="F735" s="7"/>
      <c r="G735" s="7"/>
      <c r="H735" s="7"/>
    </row>
    <row r="736" spans="5:8" ht="15.75" customHeight="1">
      <c r="E736" s="7"/>
      <c r="F736" s="7"/>
      <c r="G736" s="7"/>
      <c r="H736" s="7"/>
    </row>
    <row r="737" spans="5:8" ht="15.75" customHeight="1">
      <c r="E737" s="7"/>
      <c r="F737" s="7"/>
      <c r="G737" s="7"/>
      <c r="H737" s="7"/>
    </row>
    <row r="738" spans="5:8" ht="15.75" customHeight="1">
      <c r="E738" s="7"/>
      <c r="F738" s="7"/>
      <c r="G738" s="7"/>
      <c r="H738" s="7"/>
    </row>
    <row r="739" spans="5:8" ht="15.75" customHeight="1">
      <c r="E739" s="7"/>
      <c r="F739" s="7"/>
      <c r="G739" s="7"/>
      <c r="H739" s="7"/>
    </row>
    <row r="740" spans="5:8" ht="15.75" customHeight="1">
      <c r="E740" s="7"/>
      <c r="F740" s="7"/>
      <c r="G740" s="7"/>
      <c r="H740" s="7"/>
    </row>
    <row r="741" spans="5:8" ht="15.75" customHeight="1">
      <c r="E741" s="7"/>
      <c r="F741" s="7"/>
      <c r="G741" s="7"/>
      <c r="H741" s="7"/>
    </row>
    <row r="742" spans="5:8" ht="15.75" customHeight="1">
      <c r="E742" s="7"/>
      <c r="F742" s="7"/>
      <c r="G742" s="7"/>
      <c r="H742" s="7"/>
    </row>
    <row r="743" spans="5:8" ht="15.75" customHeight="1">
      <c r="E743" s="7"/>
      <c r="F743" s="7"/>
      <c r="G743" s="7"/>
      <c r="H743" s="7"/>
    </row>
    <row r="744" spans="5:8" ht="15.75" customHeight="1">
      <c r="E744" s="7"/>
      <c r="F744" s="7"/>
      <c r="G744" s="7"/>
      <c r="H744" s="7"/>
    </row>
    <row r="745" spans="5:8" ht="15.75" customHeight="1">
      <c r="E745" s="7"/>
      <c r="F745" s="7"/>
      <c r="G745" s="7"/>
      <c r="H745" s="7"/>
    </row>
    <row r="746" spans="5:8" ht="15.75" customHeight="1">
      <c r="E746" s="7"/>
      <c r="F746" s="7"/>
      <c r="G746" s="7"/>
      <c r="H746" s="7"/>
    </row>
    <row r="747" spans="5:8" ht="15.75" customHeight="1">
      <c r="E747" s="7"/>
      <c r="F747" s="7"/>
      <c r="G747" s="7"/>
      <c r="H747" s="7"/>
    </row>
    <row r="748" spans="5:8" ht="15.75" customHeight="1">
      <c r="E748" s="7"/>
      <c r="F748" s="7"/>
      <c r="G748" s="7"/>
      <c r="H748" s="7"/>
    </row>
    <row r="749" spans="5:8" ht="15.75" customHeight="1">
      <c r="E749" s="7"/>
      <c r="F749" s="7"/>
      <c r="G749" s="7"/>
      <c r="H749" s="7"/>
    </row>
    <row r="750" spans="5:8" ht="15.75" customHeight="1">
      <c r="E750" s="7"/>
      <c r="F750" s="7"/>
      <c r="G750" s="7"/>
      <c r="H750" s="7"/>
    </row>
    <row r="751" spans="5:8" ht="15.75" customHeight="1">
      <c r="E751" s="7"/>
      <c r="F751" s="7"/>
      <c r="G751" s="7"/>
      <c r="H751" s="7"/>
    </row>
    <row r="752" spans="5:8" ht="15.75" customHeight="1">
      <c r="E752" s="7"/>
      <c r="F752" s="7"/>
      <c r="G752" s="7"/>
      <c r="H752" s="7"/>
    </row>
    <row r="753" spans="5:8" ht="15.75" customHeight="1">
      <c r="E753" s="7"/>
      <c r="F753" s="7"/>
      <c r="G753" s="7"/>
      <c r="H753" s="7"/>
    </row>
    <row r="754" spans="5:8" ht="15.75" customHeight="1">
      <c r="E754" s="7"/>
      <c r="F754" s="7"/>
      <c r="G754" s="7"/>
      <c r="H754" s="7"/>
    </row>
    <row r="755" spans="5:8" ht="15.75" customHeight="1">
      <c r="E755" s="7"/>
      <c r="F755" s="7"/>
      <c r="G755" s="7"/>
      <c r="H755" s="7"/>
    </row>
    <row r="756" spans="5:8" ht="15.75" customHeight="1">
      <c r="E756" s="7"/>
      <c r="F756" s="7"/>
      <c r="G756" s="7"/>
      <c r="H756" s="7"/>
    </row>
    <row r="757" spans="5:8" ht="15.75" customHeight="1">
      <c r="E757" s="7"/>
      <c r="F757" s="7"/>
      <c r="G757" s="7"/>
      <c r="H757" s="7"/>
    </row>
    <row r="758" spans="5:8" ht="15.75" customHeight="1">
      <c r="E758" s="7"/>
      <c r="F758" s="7"/>
      <c r="G758" s="7"/>
      <c r="H758" s="7"/>
    </row>
    <row r="759" spans="5:8" ht="15.75" customHeight="1">
      <c r="E759" s="7"/>
      <c r="F759" s="7"/>
      <c r="G759" s="7"/>
      <c r="H759" s="7"/>
    </row>
    <row r="760" spans="5:8" ht="15.75" customHeight="1">
      <c r="E760" s="7"/>
      <c r="F760" s="7"/>
      <c r="G760" s="7"/>
      <c r="H760" s="7"/>
    </row>
    <row r="761" spans="5:8" ht="15.75" customHeight="1">
      <c r="E761" s="7"/>
      <c r="F761" s="7"/>
      <c r="G761" s="7"/>
      <c r="H761" s="7"/>
    </row>
    <row r="762" spans="5:8" ht="15.75" customHeight="1">
      <c r="E762" s="7"/>
      <c r="F762" s="7"/>
      <c r="G762" s="7"/>
      <c r="H762" s="7"/>
    </row>
    <row r="763" spans="5:8" ht="15.75" customHeight="1">
      <c r="E763" s="7"/>
      <c r="F763" s="7"/>
      <c r="G763" s="7"/>
      <c r="H763" s="7"/>
    </row>
    <row r="764" spans="5:8" ht="15.75" customHeight="1">
      <c r="E764" s="7"/>
      <c r="F764" s="7"/>
      <c r="G764" s="7"/>
      <c r="H764" s="7"/>
    </row>
    <row r="765" spans="5:8" ht="15.75" customHeight="1">
      <c r="E765" s="7"/>
      <c r="F765" s="7"/>
      <c r="G765" s="7"/>
      <c r="H765" s="7"/>
    </row>
    <row r="766" spans="5:8" ht="15.75" customHeight="1">
      <c r="E766" s="7"/>
      <c r="F766" s="7"/>
      <c r="G766" s="7"/>
      <c r="H766" s="7"/>
    </row>
    <row r="767" spans="5:8" ht="15.75" customHeight="1">
      <c r="E767" s="7"/>
      <c r="F767" s="7"/>
      <c r="G767" s="7"/>
      <c r="H767" s="7"/>
    </row>
    <row r="768" spans="5:8" ht="15.75" customHeight="1">
      <c r="E768" s="7"/>
      <c r="F768" s="7"/>
      <c r="G768" s="7"/>
      <c r="H768" s="7"/>
    </row>
    <row r="769" spans="5:8" ht="15.75" customHeight="1">
      <c r="E769" s="7"/>
      <c r="F769" s="7"/>
      <c r="G769" s="7"/>
      <c r="H769" s="7"/>
    </row>
    <row r="770" spans="5:8" ht="15.75" customHeight="1">
      <c r="E770" s="7"/>
      <c r="F770" s="7"/>
      <c r="G770" s="7"/>
      <c r="H770" s="7"/>
    </row>
    <row r="771" spans="5:8" ht="15.75" customHeight="1">
      <c r="E771" s="7"/>
      <c r="F771" s="7"/>
      <c r="G771" s="7"/>
      <c r="H771" s="7"/>
    </row>
    <row r="772" spans="5:8" ht="15.75" customHeight="1">
      <c r="E772" s="7"/>
      <c r="F772" s="7"/>
      <c r="G772" s="7"/>
      <c r="H772" s="7"/>
    </row>
    <row r="773" spans="5:8" ht="15.75" customHeight="1">
      <c r="E773" s="7"/>
      <c r="F773" s="7"/>
      <c r="G773" s="7"/>
      <c r="H773" s="7"/>
    </row>
    <row r="774" spans="5:8" ht="15.75" customHeight="1">
      <c r="E774" s="7"/>
      <c r="F774" s="7"/>
      <c r="G774" s="7"/>
      <c r="H774" s="7"/>
    </row>
    <row r="775" spans="5:8" ht="15.75" customHeight="1">
      <c r="E775" s="7"/>
      <c r="F775" s="7"/>
      <c r="G775" s="7"/>
      <c r="H775" s="7"/>
    </row>
    <row r="776" spans="5:8" ht="15.75" customHeight="1">
      <c r="E776" s="7"/>
      <c r="F776" s="7"/>
      <c r="G776" s="7"/>
      <c r="H776" s="7"/>
    </row>
    <row r="777" spans="5:8" ht="15.75" customHeight="1">
      <c r="E777" s="7"/>
      <c r="F777" s="7"/>
      <c r="G777" s="7"/>
      <c r="H777" s="7"/>
    </row>
    <row r="778" spans="5:8" ht="15.75" customHeight="1">
      <c r="E778" s="7"/>
      <c r="F778" s="7"/>
      <c r="G778" s="7"/>
      <c r="H778" s="7"/>
    </row>
    <row r="779" spans="5:8" ht="15.75" customHeight="1">
      <c r="E779" s="7"/>
      <c r="F779" s="7"/>
      <c r="G779" s="7"/>
      <c r="H779" s="7"/>
    </row>
    <row r="780" spans="5:8" ht="15.75" customHeight="1">
      <c r="E780" s="7"/>
      <c r="F780" s="7"/>
      <c r="G780" s="7"/>
      <c r="H780" s="7"/>
    </row>
    <row r="781" spans="5:8" ht="15.75" customHeight="1">
      <c r="E781" s="7"/>
      <c r="F781" s="7"/>
      <c r="G781" s="7"/>
      <c r="H781" s="7"/>
    </row>
    <row r="782" spans="5:8" ht="15.75" customHeight="1">
      <c r="E782" s="7"/>
      <c r="F782" s="7"/>
      <c r="G782" s="7"/>
      <c r="H782" s="7"/>
    </row>
    <row r="783" spans="5:8" ht="15.75" customHeight="1">
      <c r="E783" s="7"/>
      <c r="F783" s="7"/>
      <c r="G783" s="7"/>
      <c r="H783" s="7"/>
    </row>
    <row r="784" spans="5:8" ht="15.75" customHeight="1">
      <c r="E784" s="7"/>
      <c r="F784" s="7"/>
      <c r="G784" s="7"/>
      <c r="H784" s="7"/>
    </row>
    <row r="785" spans="5:8" ht="15.75" customHeight="1">
      <c r="E785" s="7"/>
      <c r="F785" s="7"/>
      <c r="G785" s="7"/>
      <c r="H785" s="7"/>
    </row>
    <row r="786" spans="5:8" ht="15.75" customHeight="1">
      <c r="E786" s="7"/>
      <c r="F786" s="7"/>
      <c r="G786" s="7"/>
      <c r="H786" s="7"/>
    </row>
    <row r="787" spans="5:8" ht="15.75" customHeight="1">
      <c r="E787" s="7"/>
      <c r="F787" s="7"/>
      <c r="G787" s="7"/>
      <c r="H787" s="7"/>
    </row>
    <row r="788" spans="5:8" ht="15.75" customHeight="1">
      <c r="E788" s="7"/>
      <c r="F788" s="7"/>
      <c r="G788" s="7"/>
      <c r="H788" s="7"/>
    </row>
    <row r="789" spans="5:8" ht="15.75" customHeight="1">
      <c r="E789" s="7"/>
      <c r="F789" s="7"/>
      <c r="G789" s="7"/>
      <c r="H789" s="7"/>
    </row>
    <row r="790" spans="5:8" ht="15.75" customHeight="1">
      <c r="E790" s="7"/>
      <c r="F790" s="7"/>
      <c r="G790" s="7"/>
      <c r="H790" s="7"/>
    </row>
    <row r="791" spans="5:8" ht="15.75" customHeight="1">
      <c r="E791" s="7"/>
      <c r="F791" s="7"/>
      <c r="G791" s="7"/>
      <c r="H791" s="7"/>
    </row>
    <row r="792" spans="5:8" ht="15.75" customHeight="1">
      <c r="E792" s="7"/>
      <c r="F792" s="7"/>
      <c r="G792" s="7"/>
      <c r="H792" s="7"/>
    </row>
    <row r="793" spans="5:8" ht="15.75" customHeight="1">
      <c r="E793" s="7"/>
      <c r="F793" s="7"/>
      <c r="G793" s="7"/>
      <c r="H793" s="7"/>
    </row>
    <row r="794" spans="5:8" ht="15.75" customHeight="1">
      <c r="E794" s="7"/>
      <c r="F794" s="7"/>
      <c r="G794" s="7"/>
      <c r="H794" s="7"/>
    </row>
    <row r="795" spans="5:8" ht="15.75" customHeight="1">
      <c r="E795" s="7"/>
      <c r="F795" s="7"/>
      <c r="G795" s="7"/>
      <c r="H795" s="7"/>
    </row>
    <row r="796" spans="5:8" ht="15.75" customHeight="1">
      <c r="E796" s="7"/>
      <c r="F796" s="7"/>
      <c r="G796" s="7"/>
      <c r="H796" s="7"/>
    </row>
    <row r="797" spans="5:8" ht="15.75" customHeight="1">
      <c r="E797" s="7"/>
      <c r="F797" s="7"/>
      <c r="G797" s="7"/>
      <c r="H797" s="7"/>
    </row>
    <row r="798" spans="5:8" ht="15.75" customHeight="1">
      <c r="E798" s="7"/>
      <c r="F798" s="7"/>
      <c r="G798" s="7"/>
      <c r="H798" s="7"/>
    </row>
    <row r="799" spans="5:8" ht="15.75" customHeight="1">
      <c r="E799" s="7"/>
      <c r="F799" s="7"/>
      <c r="G799" s="7"/>
      <c r="H799" s="7"/>
    </row>
    <row r="800" spans="5:8" ht="15.75" customHeight="1">
      <c r="E800" s="7"/>
      <c r="F800" s="7"/>
      <c r="G800" s="7"/>
      <c r="H800" s="7"/>
    </row>
    <row r="801" spans="5:8" ht="15.75" customHeight="1">
      <c r="E801" s="7"/>
      <c r="F801" s="7"/>
      <c r="G801" s="7"/>
      <c r="H801" s="7"/>
    </row>
    <row r="802" spans="5:8" ht="15.75" customHeight="1">
      <c r="E802" s="7"/>
      <c r="F802" s="7"/>
      <c r="G802" s="7"/>
      <c r="H802" s="7"/>
    </row>
    <row r="803" spans="5:8" ht="15.75" customHeight="1">
      <c r="E803" s="7"/>
      <c r="F803" s="7"/>
      <c r="G803" s="7"/>
      <c r="H803" s="7"/>
    </row>
    <row r="804" spans="5:8" ht="15.75" customHeight="1">
      <c r="E804" s="7"/>
      <c r="F804" s="7"/>
      <c r="G804" s="7"/>
      <c r="H804" s="7"/>
    </row>
    <row r="805" spans="5:8" ht="15.75" customHeight="1">
      <c r="E805" s="7"/>
      <c r="F805" s="7"/>
      <c r="G805" s="7"/>
      <c r="H805" s="7"/>
    </row>
    <row r="806" spans="5:8" ht="15.75" customHeight="1">
      <c r="E806" s="7"/>
      <c r="F806" s="7"/>
      <c r="G806" s="7"/>
      <c r="H806" s="7"/>
    </row>
    <row r="807" spans="5:8" ht="15.75" customHeight="1">
      <c r="E807" s="7"/>
      <c r="F807" s="7"/>
      <c r="G807" s="7"/>
      <c r="H807" s="7"/>
    </row>
    <row r="808" spans="5:8" ht="15.75" customHeight="1">
      <c r="E808" s="7"/>
      <c r="F808" s="7"/>
      <c r="G808" s="7"/>
      <c r="H808" s="7"/>
    </row>
    <row r="809" spans="5:8" ht="15.75" customHeight="1">
      <c r="E809" s="7"/>
      <c r="F809" s="7"/>
      <c r="G809" s="7"/>
      <c r="H809" s="7"/>
    </row>
    <row r="810" spans="5:8" ht="15.75" customHeight="1">
      <c r="E810" s="7"/>
      <c r="F810" s="7"/>
      <c r="G810" s="7"/>
      <c r="H810" s="7"/>
    </row>
    <row r="811" spans="5:8" ht="15.75" customHeight="1">
      <c r="E811" s="7"/>
      <c r="F811" s="7"/>
      <c r="G811" s="7"/>
      <c r="H811" s="7"/>
    </row>
    <row r="812" spans="5:8" ht="15.75" customHeight="1">
      <c r="E812" s="7"/>
      <c r="F812" s="7"/>
      <c r="G812" s="7"/>
      <c r="H812" s="7"/>
    </row>
    <row r="813" spans="5:8" ht="15.75" customHeight="1">
      <c r="E813" s="7"/>
      <c r="F813" s="7"/>
      <c r="G813" s="7"/>
      <c r="H813" s="7"/>
    </row>
    <row r="814" spans="5:8" ht="15.75" customHeight="1">
      <c r="E814" s="7"/>
      <c r="F814" s="7"/>
      <c r="G814" s="7"/>
      <c r="H814" s="7"/>
    </row>
    <row r="815" spans="5:8" ht="15.75" customHeight="1">
      <c r="E815" s="7"/>
      <c r="F815" s="7"/>
      <c r="G815" s="7"/>
      <c r="H815" s="7"/>
    </row>
    <row r="816" spans="5:8" ht="15.75" customHeight="1">
      <c r="E816" s="7"/>
      <c r="F816" s="7"/>
      <c r="G816" s="7"/>
      <c r="H816" s="7"/>
    </row>
    <row r="817" spans="5:8" ht="15.75" customHeight="1">
      <c r="E817" s="7"/>
      <c r="F817" s="7"/>
      <c r="G817" s="7"/>
      <c r="H817" s="7"/>
    </row>
    <row r="818" spans="5:8" ht="15.75" customHeight="1">
      <c r="E818" s="7"/>
      <c r="F818" s="7"/>
      <c r="G818" s="7"/>
      <c r="H818" s="7"/>
    </row>
    <row r="819" spans="5:8" ht="15.75" customHeight="1">
      <c r="E819" s="7"/>
      <c r="F819" s="7"/>
      <c r="G819" s="7"/>
      <c r="H819" s="7"/>
    </row>
    <row r="820" spans="5:8" ht="15.75" customHeight="1">
      <c r="E820" s="7"/>
      <c r="F820" s="7"/>
      <c r="G820" s="7"/>
      <c r="H820" s="7"/>
    </row>
    <row r="821" spans="5:8" ht="15.75" customHeight="1">
      <c r="E821" s="7"/>
      <c r="F821" s="7"/>
      <c r="G821" s="7"/>
      <c r="H821" s="7"/>
    </row>
    <row r="822" spans="5:8" ht="15.75" customHeight="1">
      <c r="E822" s="7"/>
      <c r="F822" s="7"/>
      <c r="G822" s="7"/>
      <c r="H822" s="7"/>
    </row>
    <row r="823" spans="5:8" ht="15.75" customHeight="1">
      <c r="E823" s="7"/>
      <c r="F823" s="7"/>
      <c r="G823" s="7"/>
      <c r="H823" s="7"/>
    </row>
    <row r="824" spans="5:8" ht="15.75" customHeight="1">
      <c r="E824" s="7"/>
      <c r="F824" s="7"/>
      <c r="G824" s="7"/>
      <c r="H824" s="7"/>
    </row>
    <row r="825" spans="5:8" ht="15.75" customHeight="1">
      <c r="E825" s="7"/>
      <c r="F825" s="7"/>
      <c r="G825" s="7"/>
      <c r="H825" s="7"/>
    </row>
    <row r="826" spans="5:8" ht="15.75" customHeight="1">
      <c r="E826" s="7"/>
      <c r="F826" s="7"/>
      <c r="G826" s="7"/>
      <c r="H826" s="7"/>
    </row>
    <row r="827" spans="5:8" ht="15.75" customHeight="1">
      <c r="E827" s="7"/>
      <c r="F827" s="7"/>
      <c r="G827" s="7"/>
      <c r="H827" s="7"/>
    </row>
    <row r="828" spans="5:8" ht="15.75" customHeight="1">
      <c r="E828" s="7"/>
      <c r="F828" s="7"/>
      <c r="G828" s="7"/>
      <c r="H828" s="7"/>
    </row>
    <row r="829" spans="5:8" ht="15.75" customHeight="1">
      <c r="E829" s="7"/>
      <c r="F829" s="7"/>
      <c r="G829" s="7"/>
      <c r="H829" s="7"/>
    </row>
    <row r="830" spans="5:8" ht="15.75" customHeight="1">
      <c r="E830" s="7"/>
      <c r="F830" s="7"/>
      <c r="G830" s="7"/>
      <c r="H830" s="7"/>
    </row>
    <row r="831" spans="5:8" ht="15.75" customHeight="1">
      <c r="E831" s="7"/>
      <c r="F831" s="7"/>
      <c r="G831" s="7"/>
      <c r="H831" s="7"/>
    </row>
    <row r="832" spans="5:8" ht="15.75" customHeight="1">
      <c r="E832" s="7"/>
      <c r="F832" s="7"/>
      <c r="G832" s="7"/>
      <c r="H832" s="7"/>
    </row>
    <row r="833" spans="5:8" ht="15.75" customHeight="1">
      <c r="E833" s="7"/>
      <c r="F833" s="7"/>
      <c r="G833" s="7"/>
      <c r="H833" s="7"/>
    </row>
    <row r="834" spans="5:8" ht="15.75" customHeight="1">
      <c r="E834" s="7"/>
      <c r="F834" s="7"/>
      <c r="G834" s="7"/>
      <c r="H834" s="7"/>
    </row>
    <row r="835" spans="5:8" ht="15.75" customHeight="1">
      <c r="E835" s="7"/>
      <c r="F835" s="7"/>
      <c r="G835" s="7"/>
      <c r="H835" s="7"/>
    </row>
    <row r="836" spans="5:8" ht="15.75" customHeight="1">
      <c r="E836" s="7"/>
      <c r="F836" s="7"/>
      <c r="G836" s="7"/>
      <c r="H836" s="7"/>
    </row>
    <row r="837" spans="5:8" ht="15.75" customHeight="1">
      <c r="E837" s="7"/>
      <c r="F837" s="7"/>
      <c r="G837" s="7"/>
      <c r="H837" s="7"/>
    </row>
    <row r="838" spans="5:8" ht="15.75" customHeight="1">
      <c r="E838" s="7"/>
      <c r="F838" s="7"/>
      <c r="G838" s="7"/>
      <c r="H838" s="7"/>
    </row>
    <row r="839" spans="5:8" ht="15.75" customHeight="1">
      <c r="E839" s="7"/>
      <c r="F839" s="7"/>
      <c r="G839" s="7"/>
      <c r="H839" s="7"/>
    </row>
    <row r="840" spans="5:8" ht="15.75" customHeight="1">
      <c r="E840" s="7"/>
      <c r="F840" s="7"/>
      <c r="G840" s="7"/>
      <c r="H840" s="7"/>
    </row>
    <row r="841" spans="5:8" ht="15.75" customHeight="1">
      <c r="E841" s="7"/>
      <c r="F841" s="7"/>
      <c r="G841" s="7"/>
      <c r="H841" s="7"/>
    </row>
    <row r="842" spans="5:8" ht="15.75" customHeight="1">
      <c r="E842" s="7"/>
      <c r="F842" s="7"/>
      <c r="G842" s="7"/>
      <c r="H842" s="7"/>
    </row>
    <row r="843" spans="5:8" ht="15.75" customHeight="1">
      <c r="E843" s="7"/>
      <c r="F843" s="7"/>
      <c r="G843" s="7"/>
      <c r="H843" s="7"/>
    </row>
    <row r="844" spans="5:8" ht="15.75" customHeight="1">
      <c r="E844" s="7"/>
      <c r="F844" s="7"/>
      <c r="G844" s="7"/>
      <c r="H844" s="7"/>
    </row>
    <row r="845" spans="5:8" ht="15.75" customHeight="1">
      <c r="E845" s="7"/>
      <c r="F845" s="7"/>
      <c r="G845" s="7"/>
      <c r="H845" s="7"/>
    </row>
    <row r="846" spans="5:8" ht="15.75" customHeight="1">
      <c r="E846" s="7"/>
      <c r="F846" s="7"/>
      <c r="G846" s="7"/>
      <c r="H846" s="7"/>
    </row>
    <row r="847" spans="5:8" ht="15.75" customHeight="1">
      <c r="E847" s="7"/>
      <c r="F847" s="7"/>
      <c r="G847" s="7"/>
      <c r="H847" s="7"/>
    </row>
    <row r="848" spans="5:8" ht="15.75" customHeight="1">
      <c r="E848" s="7"/>
      <c r="F848" s="7"/>
      <c r="G848" s="7"/>
      <c r="H848" s="7"/>
    </row>
    <row r="849" spans="5:8" ht="15.75" customHeight="1">
      <c r="E849" s="7"/>
      <c r="F849" s="7"/>
      <c r="G849" s="7"/>
      <c r="H849" s="7"/>
    </row>
    <row r="850" spans="5:8" ht="15.75" customHeight="1">
      <c r="E850" s="7"/>
      <c r="F850" s="7"/>
      <c r="G850" s="7"/>
      <c r="H850" s="7"/>
    </row>
    <row r="851" spans="5:8" ht="15.75" customHeight="1">
      <c r="E851" s="7"/>
      <c r="F851" s="7"/>
      <c r="G851" s="7"/>
      <c r="H851" s="7"/>
    </row>
    <row r="852" spans="5:8" ht="15.75" customHeight="1">
      <c r="E852" s="7"/>
      <c r="F852" s="7"/>
      <c r="G852" s="7"/>
      <c r="H852" s="7"/>
    </row>
    <row r="853" spans="5:8" ht="15.75" customHeight="1">
      <c r="E853" s="7"/>
      <c r="F853" s="7"/>
      <c r="G853" s="7"/>
      <c r="H853" s="7"/>
    </row>
    <row r="854" spans="5:8" ht="15.75" customHeight="1">
      <c r="E854" s="7"/>
      <c r="F854" s="7"/>
      <c r="G854" s="7"/>
      <c r="H854" s="7"/>
    </row>
    <row r="855" spans="5:8" ht="15.75" customHeight="1">
      <c r="E855" s="7"/>
      <c r="F855" s="7"/>
      <c r="G855" s="7"/>
      <c r="H855" s="7"/>
    </row>
    <row r="856" spans="5:8" ht="15.75" customHeight="1">
      <c r="E856" s="7"/>
      <c r="F856" s="7"/>
      <c r="G856" s="7"/>
      <c r="H856" s="7"/>
    </row>
    <row r="857" spans="5:8" ht="15.75" customHeight="1">
      <c r="E857" s="7"/>
      <c r="F857" s="7"/>
      <c r="G857" s="7"/>
      <c r="H857" s="7"/>
    </row>
    <row r="858" spans="5:8" ht="15.75" customHeight="1">
      <c r="E858" s="7"/>
      <c r="F858" s="7"/>
      <c r="G858" s="7"/>
      <c r="H858" s="7"/>
    </row>
    <row r="859" spans="5:8" ht="15.75" customHeight="1">
      <c r="E859" s="7"/>
      <c r="F859" s="7"/>
      <c r="G859" s="7"/>
      <c r="H859" s="7"/>
    </row>
    <row r="860" spans="5:8" ht="15.75" customHeight="1">
      <c r="E860" s="7"/>
      <c r="F860" s="7"/>
      <c r="G860" s="7"/>
      <c r="H860" s="7"/>
    </row>
    <row r="861" spans="5:8" ht="15.75" customHeight="1">
      <c r="E861" s="7"/>
      <c r="F861" s="7"/>
      <c r="G861" s="7"/>
      <c r="H861" s="7"/>
    </row>
    <row r="862" spans="5:8" ht="15.75" customHeight="1">
      <c r="E862" s="7"/>
      <c r="F862" s="7"/>
      <c r="G862" s="7"/>
      <c r="H862" s="7"/>
    </row>
    <row r="863" spans="5:8" ht="15.75" customHeight="1">
      <c r="E863" s="7"/>
      <c r="F863" s="7"/>
      <c r="G863" s="7"/>
      <c r="H863" s="7"/>
    </row>
    <row r="864" spans="5:8" ht="15.75" customHeight="1">
      <c r="E864" s="7"/>
      <c r="F864" s="7"/>
      <c r="G864" s="7"/>
      <c r="H864" s="7"/>
    </row>
    <row r="865" spans="5:8" ht="15.75" customHeight="1">
      <c r="E865" s="7"/>
      <c r="F865" s="7"/>
      <c r="G865" s="7"/>
      <c r="H865" s="7"/>
    </row>
    <row r="866" spans="5:8" ht="15.75" customHeight="1">
      <c r="E866" s="7"/>
      <c r="F866" s="7"/>
      <c r="G866" s="7"/>
      <c r="H866" s="7"/>
    </row>
    <row r="867" spans="5:8" ht="15.75" customHeight="1">
      <c r="E867" s="7"/>
      <c r="F867" s="7"/>
      <c r="G867" s="7"/>
      <c r="H867" s="7"/>
    </row>
    <row r="868" spans="5:8" ht="15.75" customHeight="1">
      <c r="E868" s="7"/>
      <c r="F868" s="7"/>
      <c r="G868" s="7"/>
      <c r="H868" s="7"/>
    </row>
    <row r="869" spans="5:8" ht="15.75" customHeight="1">
      <c r="E869" s="7"/>
      <c r="F869" s="7"/>
      <c r="G869" s="7"/>
      <c r="H869" s="7"/>
    </row>
    <row r="870" spans="5:8" ht="15.75" customHeight="1">
      <c r="E870" s="7"/>
      <c r="F870" s="7"/>
      <c r="G870" s="7"/>
      <c r="H870" s="7"/>
    </row>
    <row r="871" spans="5:8" ht="15.75" customHeight="1">
      <c r="E871" s="7"/>
      <c r="F871" s="7"/>
      <c r="G871" s="7"/>
      <c r="H871" s="7"/>
    </row>
    <row r="872" spans="5:8" ht="15.75" customHeight="1">
      <c r="E872" s="7"/>
      <c r="F872" s="7"/>
      <c r="G872" s="7"/>
      <c r="H872" s="7"/>
    </row>
    <row r="873" spans="5:8" ht="15.75" customHeight="1">
      <c r="E873" s="7"/>
      <c r="F873" s="7"/>
      <c r="G873" s="7"/>
      <c r="H873" s="7"/>
    </row>
    <row r="874" spans="5:8" ht="15.75" customHeight="1">
      <c r="E874" s="7"/>
      <c r="F874" s="7"/>
      <c r="G874" s="7"/>
      <c r="H874" s="7"/>
    </row>
    <row r="875" spans="5:8" ht="15.75" customHeight="1">
      <c r="E875" s="7"/>
      <c r="F875" s="7"/>
      <c r="G875" s="7"/>
      <c r="H875" s="7"/>
    </row>
    <row r="876" spans="5:8" ht="15.75" customHeight="1">
      <c r="E876" s="7"/>
      <c r="F876" s="7"/>
      <c r="G876" s="7"/>
      <c r="H876" s="7"/>
    </row>
    <row r="877" spans="5:8" ht="15.75" customHeight="1">
      <c r="E877" s="7"/>
      <c r="F877" s="7"/>
      <c r="G877" s="7"/>
      <c r="H877" s="7"/>
    </row>
    <row r="878" spans="5:8" ht="15.75" customHeight="1">
      <c r="E878" s="7"/>
      <c r="F878" s="7"/>
      <c r="G878" s="7"/>
      <c r="H878" s="7"/>
    </row>
    <row r="879" spans="5:8" ht="15.75" customHeight="1">
      <c r="E879" s="7"/>
      <c r="F879" s="7"/>
      <c r="G879" s="7"/>
      <c r="H879" s="7"/>
    </row>
    <row r="880" spans="5:8" ht="15.75" customHeight="1">
      <c r="E880" s="7"/>
      <c r="F880" s="7"/>
      <c r="G880" s="7"/>
      <c r="H880" s="7"/>
    </row>
    <row r="881" spans="5:8" ht="15.75" customHeight="1">
      <c r="E881" s="7"/>
      <c r="F881" s="7"/>
      <c r="G881" s="7"/>
      <c r="H881" s="7"/>
    </row>
    <row r="882" spans="5:8" ht="15.75" customHeight="1">
      <c r="E882" s="7"/>
      <c r="F882" s="7"/>
      <c r="G882" s="7"/>
      <c r="H882" s="7"/>
    </row>
    <row r="883" spans="5:8" ht="15.75" customHeight="1">
      <c r="E883" s="7"/>
      <c r="F883" s="7"/>
      <c r="G883" s="7"/>
      <c r="H883" s="7"/>
    </row>
    <row r="884" spans="5:8" ht="15.75" customHeight="1">
      <c r="E884" s="7"/>
      <c r="F884" s="7"/>
      <c r="G884" s="7"/>
      <c r="H884" s="7"/>
    </row>
    <row r="885" spans="5:8" ht="15.75" customHeight="1">
      <c r="E885" s="7"/>
      <c r="F885" s="7"/>
      <c r="G885" s="7"/>
      <c r="H885" s="7"/>
    </row>
    <row r="886" spans="5:8" ht="15.75" customHeight="1">
      <c r="E886" s="7"/>
      <c r="F886" s="7"/>
      <c r="G886" s="7"/>
      <c r="H886" s="7"/>
    </row>
    <row r="887" spans="5:8" ht="15.75" customHeight="1">
      <c r="E887" s="7"/>
      <c r="F887" s="7"/>
      <c r="G887" s="7"/>
      <c r="H887" s="7"/>
    </row>
    <row r="888" spans="5:8" ht="15.75" customHeight="1">
      <c r="E888" s="7"/>
      <c r="F888" s="7"/>
      <c r="G888" s="7"/>
      <c r="H888" s="7"/>
    </row>
    <row r="889" spans="5:8" ht="15.75" customHeight="1">
      <c r="E889" s="7"/>
      <c r="F889" s="7"/>
      <c r="G889" s="7"/>
      <c r="H889" s="7"/>
    </row>
    <row r="890" spans="5:8" ht="15.75" customHeight="1">
      <c r="E890" s="7"/>
      <c r="F890" s="7"/>
      <c r="G890" s="7"/>
      <c r="H890" s="7"/>
    </row>
    <row r="891" spans="5:8" ht="15.75" customHeight="1">
      <c r="E891" s="7"/>
      <c r="F891" s="7"/>
      <c r="G891" s="7"/>
      <c r="H891" s="7"/>
    </row>
    <row r="892" spans="5:8" ht="15.75" customHeight="1">
      <c r="E892" s="7"/>
      <c r="F892" s="7"/>
      <c r="G892" s="7"/>
      <c r="H892" s="7"/>
    </row>
    <row r="893" spans="5:8" ht="15.75" customHeight="1">
      <c r="E893" s="7"/>
      <c r="F893" s="7"/>
      <c r="G893" s="7"/>
      <c r="H893" s="7"/>
    </row>
    <row r="894" spans="5:8" ht="15.75" customHeight="1">
      <c r="E894" s="7"/>
      <c r="F894" s="7"/>
      <c r="G894" s="7"/>
      <c r="H894" s="7"/>
    </row>
    <row r="895" spans="5:8" ht="15.75" customHeight="1">
      <c r="E895" s="7"/>
      <c r="F895" s="7"/>
      <c r="G895" s="7"/>
      <c r="H895" s="7"/>
    </row>
    <row r="896" spans="5:8" ht="15.75" customHeight="1">
      <c r="E896" s="7"/>
      <c r="F896" s="7"/>
      <c r="G896" s="7"/>
      <c r="H896" s="7"/>
    </row>
    <row r="897" spans="5:8" ht="15.75" customHeight="1">
      <c r="E897" s="7"/>
      <c r="F897" s="7"/>
      <c r="G897" s="7"/>
      <c r="H897" s="7"/>
    </row>
    <row r="898" spans="5:8" ht="15.75" customHeight="1">
      <c r="E898" s="7"/>
      <c r="F898" s="7"/>
      <c r="G898" s="7"/>
      <c r="H898" s="7"/>
    </row>
    <row r="899" spans="5:8" ht="15.75" customHeight="1">
      <c r="E899" s="7"/>
      <c r="F899" s="7"/>
      <c r="G899" s="7"/>
      <c r="H899" s="7"/>
    </row>
    <row r="900" spans="5:8" ht="15.75" customHeight="1">
      <c r="E900" s="7"/>
      <c r="F900" s="7"/>
      <c r="G900" s="7"/>
      <c r="H900" s="7"/>
    </row>
    <row r="901" spans="5:8" ht="15.75" customHeight="1">
      <c r="E901" s="7"/>
      <c r="F901" s="7"/>
      <c r="G901" s="7"/>
      <c r="H901" s="7"/>
    </row>
    <row r="902" spans="5:8" ht="15.75" customHeight="1">
      <c r="E902" s="7"/>
      <c r="F902" s="7"/>
      <c r="G902" s="7"/>
      <c r="H902" s="7"/>
    </row>
    <row r="903" spans="5:8" ht="15.75" customHeight="1">
      <c r="E903" s="7"/>
      <c r="F903" s="7"/>
      <c r="G903" s="7"/>
      <c r="H903" s="7"/>
    </row>
    <row r="904" spans="5:8" ht="15.75" customHeight="1">
      <c r="E904" s="7"/>
      <c r="F904" s="7"/>
      <c r="G904" s="7"/>
      <c r="H904" s="7"/>
    </row>
    <row r="905" spans="5:8" ht="15.75" customHeight="1">
      <c r="E905" s="7"/>
      <c r="F905" s="7"/>
      <c r="G905" s="7"/>
      <c r="H905" s="7"/>
    </row>
    <row r="906" spans="5:8" ht="15.75" customHeight="1">
      <c r="E906" s="7"/>
      <c r="F906" s="7"/>
      <c r="G906" s="7"/>
      <c r="H906" s="7"/>
    </row>
    <row r="907" spans="5:8" ht="15.75" customHeight="1">
      <c r="E907" s="7"/>
      <c r="F907" s="7"/>
      <c r="G907" s="7"/>
      <c r="H907" s="7"/>
    </row>
    <row r="908" spans="5:8" ht="15.75" customHeight="1">
      <c r="E908" s="7"/>
      <c r="F908" s="7"/>
      <c r="G908" s="7"/>
      <c r="H908" s="7"/>
    </row>
    <row r="909" spans="5:8" ht="15.75" customHeight="1">
      <c r="E909" s="7"/>
      <c r="F909" s="7"/>
      <c r="G909" s="7"/>
      <c r="H909" s="7"/>
    </row>
    <row r="910" spans="5:8" ht="15.75" customHeight="1">
      <c r="E910" s="7"/>
      <c r="F910" s="7"/>
      <c r="G910" s="7"/>
      <c r="H910" s="7"/>
    </row>
    <row r="911" spans="5:8" ht="15.75" customHeight="1">
      <c r="E911" s="7"/>
      <c r="F911" s="7"/>
      <c r="G911" s="7"/>
      <c r="H911" s="7"/>
    </row>
    <row r="912" spans="5:8" ht="15.75" customHeight="1">
      <c r="E912" s="7"/>
      <c r="F912" s="7"/>
      <c r="G912" s="7"/>
      <c r="H912" s="7"/>
    </row>
    <row r="913" spans="5:8" ht="15.75" customHeight="1">
      <c r="E913" s="7"/>
      <c r="F913" s="7"/>
      <c r="G913" s="7"/>
      <c r="H913" s="7"/>
    </row>
    <row r="914" spans="5:8" ht="15.75" customHeight="1">
      <c r="E914" s="7"/>
      <c r="F914" s="7"/>
      <c r="G914" s="7"/>
      <c r="H914" s="7"/>
    </row>
    <row r="915" spans="5:8" ht="15.75" customHeight="1">
      <c r="E915" s="7"/>
      <c r="F915" s="7"/>
      <c r="G915" s="7"/>
      <c r="H915" s="7"/>
    </row>
    <row r="916" spans="5:8" ht="15.75" customHeight="1">
      <c r="E916" s="7"/>
      <c r="F916" s="7"/>
      <c r="G916" s="7"/>
      <c r="H916" s="7"/>
    </row>
    <row r="917" spans="5:8" ht="15.75" customHeight="1">
      <c r="E917" s="7"/>
      <c r="F917" s="7"/>
      <c r="G917" s="7"/>
      <c r="H917" s="7"/>
    </row>
    <row r="918" spans="5:8" ht="15.75" customHeight="1">
      <c r="E918" s="7"/>
      <c r="F918" s="7"/>
      <c r="G918" s="7"/>
      <c r="H918" s="7"/>
    </row>
    <row r="919" spans="5:8" ht="15.75" customHeight="1">
      <c r="E919" s="7"/>
      <c r="F919" s="7"/>
      <c r="G919" s="7"/>
      <c r="H919" s="7"/>
    </row>
    <row r="920" spans="5:8" ht="15.75" customHeight="1">
      <c r="E920" s="7"/>
      <c r="F920" s="7"/>
      <c r="G920" s="7"/>
      <c r="H920" s="7"/>
    </row>
    <row r="921" spans="5:8" ht="15.75" customHeight="1">
      <c r="E921" s="7"/>
      <c r="F921" s="7"/>
      <c r="G921" s="7"/>
      <c r="H921" s="7"/>
    </row>
    <row r="922" spans="5:8" ht="15.75" customHeight="1">
      <c r="E922" s="7"/>
      <c r="F922" s="7"/>
      <c r="G922" s="7"/>
      <c r="H922" s="7"/>
    </row>
    <row r="923" spans="5:8" ht="15.75" customHeight="1">
      <c r="E923" s="7"/>
      <c r="F923" s="7"/>
      <c r="G923" s="7"/>
      <c r="H923" s="7"/>
    </row>
    <row r="924" spans="5:8" ht="15.75" customHeight="1">
      <c r="E924" s="7"/>
      <c r="F924" s="7"/>
      <c r="G924" s="7"/>
      <c r="H924" s="7"/>
    </row>
    <row r="925" spans="5:8" ht="15.75" customHeight="1">
      <c r="E925" s="7"/>
      <c r="F925" s="7"/>
      <c r="G925" s="7"/>
      <c r="H925" s="7"/>
    </row>
    <row r="926" spans="5:8" ht="15.75" customHeight="1">
      <c r="E926" s="7"/>
      <c r="F926" s="7"/>
      <c r="G926" s="7"/>
      <c r="H926" s="7"/>
    </row>
    <row r="927" spans="5:8" ht="15.75" customHeight="1">
      <c r="E927" s="7"/>
      <c r="F927" s="7"/>
      <c r="G927" s="7"/>
      <c r="H927" s="7"/>
    </row>
    <row r="928" spans="5:8" ht="15.75" customHeight="1">
      <c r="E928" s="7"/>
      <c r="F928" s="7"/>
      <c r="G928" s="7"/>
      <c r="H928" s="7"/>
    </row>
    <row r="929" spans="5:8" ht="15.75" customHeight="1">
      <c r="E929" s="7"/>
      <c r="F929" s="7"/>
      <c r="G929" s="7"/>
      <c r="H929" s="7"/>
    </row>
    <row r="930" spans="5:8" ht="15.75" customHeight="1">
      <c r="E930" s="7"/>
      <c r="F930" s="7"/>
      <c r="G930" s="7"/>
      <c r="H930" s="7"/>
    </row>
    <row r="931" spans="5:8" ht="15.75" customHeight="1">
      <c r="E931" s="7"/>
      <c r="F931" s="7"/>
      <c r="G931" s="7"/>
      <c r="H931" s="7"/>
    </row>
    <row r="932" spans="5:8" ht="15.75" customHeight="1">
      <c r="E932" s="7"/>
      <c r="F932" s="7"/>
      <c r="G932" s="7"/>
      <c r="H932" s="7"/>
    </row>
    <row r="933" spans="5:8" ht="15.75" customHeight="1">
      <c r="E933" s="7"/>
      <c r="F933" s="7"/>
      <c r="G933" s="7"/>
      <c r="H933" s="7"/>
    </row>
    <row r="934" spans="5:8" ht="15.75" customHeight="1">
      <c r="E934" s="7"/>
      <c r="F934" s="7"/>
      <c r="G934" s="7"/>
      <c r="H934" s="7"/>
    </row>
    <row r="935" spans="5:8" ht="15.75" customHeight="1">
      <c r="E935" s="7"/>
      <c r="F935" s="7"/>
      <c r="G935" s="7"/>
      <c r="H935" s="7"/>
    </row>
    <row r="936" spans="5:8" ht="15.75" customHeight="1">
      <c r="E936" s="7"/>
      <c r="F936" s="7"/>
      <c r="G936" s="7"/>
      <c r="H936" s="7"/>
    </row>
    <row r="937" spans="5:8" ht="15.75" customHeight="1">
      <c r="E937" s="7"/>
      <c r="F937" s="7"/>
      <c r="G937" s="7"/>
      <c r="H937" s="7"/>
    </row>
    <row r="938" spans="5:8" ht="15.75" customHeight="1">
      <c r="E938" s="7"/>
      <c r="F938" s="7"/>
      <c r="G938" s="7"/>
      <c r="H938" s="7"/>
    </row>
    <row r="939" spans="5:8" ht="15.75" customHeight="1">
      <c r="E939" s="7"/>
      <c r="F939" s="7"/>
      <c r="G939" s="7"/>
      <c r="H939" s="7"/>
    </row>
    <row r="940" spans="5:8" ht="15.75" customHeight="1">
      <c r="E940" s="7"/>
      <c r="F940" s="7"/>
      <c r="G940" s="7"/>
      <c r="H940" s="7"/>
    </row>
    <row r="941" spans="5:8" ht="15.75" customHeight="1">
      <c r="E941" s="7"/>
      <c r="F941" s="7"/>
      <c r="G941" s="7"/>
      <c r="H941" s="7"/>
    </row>
    <row r="942" spans="5:8" ht="15.75" customHeight="1">
      <c r="E942" s="7"/>
      <c r="F942" s="7"/>
      <c r="G942" s="7"/>
      <c r="H942" s="7"/>
    </row>
    <row r="943" spans="5:8" ht="15.75" customHeight="1">
      <c r="E943" s="7"/>
      <c r="F943" s="7"/>
      <c r="G943" s="7"/>
      <c r="H943" s="7"/>
    </row>
    <row r="944" spans="5:8" ht="15.75" customHeight="1">
      <c r="E944" s="7"/>
      <c r="F944" s="7"/>
      <c r="G944" s="7"/>
      <c r="H944" s="7"/>
    </row>
    <row r="945" spans="5:8" ht="15.75" customHeight="1">
      <c r="E945" s="7"/>
      <c r="F945" s="7"/>
      <c r="G945" s="7"/>
      <c r="H945" s="7"/>
    </row>
    <row r="946" spans="5:8" ht="15.75" customHeight="1">
      <c r="E946" s="7"/>
      <c r="F946" s="7"/>
      <c r="G946" s="7"/>
      <c r="H946" s="7"/>
    </row>
    <row r="947" spans="5:8" ht="15.75" customHeight="1">
      <c r="E947" s="7"/>
      <c r="F947" s="7"/>
      <c r="G947" s="7"/>
      <c r="H947" s="7"/>
    </row>
    <row r="948" spans="5:8" ht="15.75" customHeight="1">
      <c r="E948" s="7"/>
      <c r="F948" s="7"/>
      <c r="G948" s="7"/>
      <c r="H948" s="7"/>
    </row>
    <row r="949" spans="5:8" ht="15.75" customHeight="1">
      <c r="E949" s="7"/>
      <c r="F949" s="7"/>
      <c r="G949" s="7"/>
      <c r="H949" s="7"/>
    </row>
    <row r="950" spans="5:8" ht="15.75" customHeight="1">
      <c r="E950" s="7"/>
      <c r="F950" s="7"/>
      <c r="G950" s="7"/>
      <c r="H950" s="7"/>
    </row>
    <row r="951" spans="5:8" ht="15.75" customHeight="1">
      <c r="E951" s="7"/>
      <c r="F951" s="7"/>
      <c r="G951" s="7"/>
      <c r="H951" s="7"/>
    </row>
    <row r="952" spans="5:8" ht="15.75" customHeight="1">
      <c r="E952" s="7"/>
      <c r="F952" s="7"/>
      <c r="G952" s="7"/>
      <c r="H952" s="7"/>
    </row>
    <row r="953" spans="5:8" ht="15.75" customHeight="1">
      <c r="E953" s="7"/>
      <c r="F953" s="7"/>
      <c r="G953" s="7"/>
      <c r="H953" s="7"/>
    </row>
    <row r="954" spans="5:8" ht="15.75" customHeight="1">
      <c r="E954" s="7"/>
      <c r="F954" s="7"/>
      <c r="G954" s="7"/>
      <c r="H954" s="7"/>
    </row>
    <row r="955" spans="5:8" ht="15.75" customHeight="1">
      <c r="E955" s="7"/>
      <c r="F955" s="7"/>
      <c r="G955" s="7"/>
      <c r="H955" s="7"/>
    </row>
    <row r="956" spans="5:8" ht="15.75" customHeight="1">
      <c r="E956" s="7"/>
      <c r="F956" s="7"/>
      <c r="G956" s="7"/>
      <c r="H956" s="7"/>
    </row>
    <row r="957" spans="5:8" ht="15.75" customHeight="1">
      <c r="E957" s="7"/>
      <c r="F957" s="7"/>
      <c r="G957" s="7"/>
      <c r="H957" s="7"/>
    </row>
    <row r="958" spans="5:8" ht="15.75" customHeight="1">
      <c r="E958" s="7"/>
      <c r="F958" s="7"/>
      <c r="G958" s="7"/>
      <c r="H958" s="7"/>
    </row>
    <row r="959" spans="5:8" ht="15.75" customHeight="1">
      <c r="E959" s="7"/>
      <c r="F959" s="7"/>
      <c r="G959" s="7"/>
      <c r="H959" s="7"/>
    </row>
    <row r="960" spans="5:8" ht="15.75" customHeight="1">
      <c r="E960" s="7"/>
      <c r="F960" s="7"/>
      <c r="G960" s="7"/>
      <c r="H960" s="7"/>
    </row>
    <row r="961" spans="5:8" ht="15.75" customHeight="1">
      <c r="E961" s="7"/>
      <c r="F961" s="7"/>
      <c r="G961" s="7"/>
      <c r="H961" s="7"/>
    </row>
    <row r="962" spans="5:8" ht="15.75" customHeight="1">
      <c r="E962" s="7"/>
      <c r="F962" s="7"/>
      <c r="G962" s="7"/>
      <c r="H962" s="7"/>
    </row>
    <row r="963" spans="5:8" ht="15.75" customHeight="1">
      <c r="E963" s="7"/>
      <c r="F963" s="7"/>
      <c r="G963" s="7"/>
      <c r="H963" s="7"/>
    </row>
    <row r="964" spans="5:8" ht="15.75" customHeight="1">
      <c r="E964" s="7"/>
      <c r="F964" s="7"/>
      <c r="G964" s="7"/>
      <c r="H964" s="7"/>
    </row>
    <row r="965" spans="5:8" ht="15.75" customHeight="1">
      <c r="E965" s="7"/>
      <c r="F965" s="7"/>
      <c r="G965" s="7"/>
      <c r="H965" s="7"/>
    </row>
    <row r="966" spans="5:8" ht="15.75" customHeight="1">
      <c r="E966" s="7"/>
      <c r="F966" s="7"/>
      <c r="G966" s="7"/>
      <c r="H966" s="7"/>
    </row>
    <row r="967" spans="5:8" ht="15.75" customHeight="1">
      <c r="E967" s="7"/>
      <c r="F967" s="7"/>
      <c r="G967" s="7"/>
      <c r="H967" s="7"/>
    </row>
    <row r="968" spans="5:8" ht="15.75" customHeight="1">
      <c r="E968" s="7"/>
      <c r="F968" s="7"/>
      <c r="G968" s="7"/>
      <c r="H968" s="7"/>
    </row>
    <row r="969" spans="5:8" ht="15.75" customHeight="1">
      <c r="E969" s="7"/>
      <c r="F969" s="7"/>
      <c r="G969" s="7"/>
      <c r="H969" s="7"/>
    </row>
    <row r="970" spans="5:8" ht="15.75" customHeight="1">
      <c r="E970" s="7"/>
      <c r="F970" s="7"/>
      <c r="G970" s="7"/>
      <c r="H970" s="7"/>
    </row>
    <row r="971" spans="5:8" ht="15.75" customHeight="1">
      <c r="E971" s="7"/>
      <c r="F971" s="7"/>
      <c r="G971" s="7"/>
      <c r="H971" s="7"/>
    </row>
    <row r="972" spans="5:8" ht="15.75" customHeight="1">
      <c r="E972" s="7"/>
      <c r="F972" s="7"/>
      <c r="G972" s="7"/>
      <c r="H972" s="7"/>
    </row>
    <row r="973" spans="5:8" ht="15.75" customHeight="1">
      <c r="E973" s="7"/>
      <c r="F973" s="7"/>
      <c r="G973" s="7"/>
      <c r="H973" s="7"/>
    </row>
    <row r="974" spans="5:8" ht="15.75" customHeight="1">
      <c r="E974" s="7"/>
      <c r="F974" s="7"/>
      <c r="G974" s="7"/>
      <c r="H974" s="7"/>
    </row>
    <row r="975" spans="5:8" ht="15.75" customHeight="1">
      <c r="E975" s="7"/>
      <c r="F975" s="7"/>
      <c r="G975" s="7"/>
      <c r="H975" s="7"/>
    </row>
    <row r="976" spans="5:8" ht="15.75" customHeight="1">
      <c r="E976" s="7"/>
      <c r="F976" s="7"/>
      <c r="G976" s="7"/>
      <c r="H976" s="7"/>
    </row>
    <row r="977" spans="5:8" ht="15.75" customHeight="1">
      <c r="E977" s="7"/>
      <c r="F977" s="7"/>
      <c r="G977" s="7"/>
      <c r="H977" s="7"/>
    </row>
    <row r="978" spans="5:8" ht="15.75" customHeight="1">
      <c r="E978" s="7"/>
      <c r="F978" s="7"/>
      <c r="G978" s="7"/>
      <c r="H978" s="7"/>
    </row>
    <row r="979" spans="5:8" ht="15.75" customHeight="1">
      <c r="E979" s="7"/>
      <c r="F979" s="7"/>
      <c r="G979" s="7"/>
      <c r="H979" s="7"/>
    </row>
    <row r="980" spans="5:8" ht="15.75" customHeight="1">
      <c r="E980" s="7"/>
      <c r="F980" s="7"/>
      <c r="G980" s="7"/>
      <c r="H980" s="7"/>
    </row>
    <row r="981" spans="5:8" ht="15.75" customHeight="1">
      <c r="E981" s="7"/>
      <c r="F981" s="7"/>
      <c r="G981" s="7"/>
      <c r="H981" s="7"/>
    </row>
    <row r="982" spans="5:8" ht="15.75" customHeight="1">
      <c r="E982" s="7"/>
      <c r="F982" s="7"/>
      <c r="G982" s="7"/>
      <c r="H982" s="7"/>
    </row>
    <row r="983" spans="5:8" ht="15.75" customHeight="1">
      <c r="E983" s="7"/>
      <c r="F983" s="7"/>
      <c r="G983" s="7"/>
      <c r="H983" s="7"/>
    </row>
    <row r="984" spans="5:8" ht="15.75" customHeight="1">
      <c r="E984" s="7"/>
      <c r="F984" s="7"/>
      <c r="G984" s="7"/>
      <c r="H984" s="7"/>
    </row>
    <row r="985" spans="5:8" ht="15.75" customHeight="1">
      <c r="E985" s="7"/>
      <c r="F985" s="7"/>
      <c r="G985" s="7"/>
      <c r="H985" s="7"/>
    </row>
    <row r="986" spans="5:8" ht="15.75" customHeight="1">
      <c r="E986" s="7"/>
      <c r="F986" s="7"/>
      <c r="G986" s="7"/>
      <c r="H986" s="7"/>
    </row>
    <row r="987" spans="5:8" ht="15.75" customHeight="1">
      <c r="E987" s="7"/>
      <c r="F987" s="7"/>
      <c r="G987" s="7"/>
      <c r="H987" s="7"/>
    </row>
    <row r="988" spans="5:8" ht="15.75" customHeight="1">
      <c r="E988" s="7"/>
      <c r="F988" s="7"/>
      <c r="G988" s="7"/>
      <c r="H988" s="7"/>
    </row>
    <row r="989" spans="5:8" ht="15.75" customHeight="1">
      <c r="E989" s="7"/>
      <c r="F989" s="7"/>
      <c r="G989" s="7"/>
      <c r="H989" s="7"/>
    </row>
    <row r="990" spans="5:8" ht="15.75" customHeight="1">
      <c r="E990" s="7"/>
      <c r="F990" s="7"/>
      <c r="G990" s="7"/>
      <c r="H990" s="7"/>
    </row>
    <row r="991" spans="5:8" ht="15.75" customHeight="1">
      <c r="E991" s="7"/>
      <c r="F991" s="7"/>
      <c r="G991" s="7"/>
      <c r="H991" s="7"/>
    </row>
    <row r="992" spans="5:8" ht="15.75" customHeight="1">
      <c r="E992" s="7"/>
      <c r="F992" s="7"/>
      <c r="G992" s="7"/>
      <c r="H992" s="7"/>
    </row>
    <row r="993" spans="5:8" ht="15.75" customHeight="1">
      <c r="E993" s="7"/>
      <c r="F993" s="7"/>
      <c r="G993" s="7"/>
      <c r="H993" s="7"/>
    </row>
    <row r="994" spans="5:8" ht="15.75" customHeight="1">
      <c r="E994" s="7"/>
      <c r="F994" s="7"/>
      <c r="G994" s="7"/>
      <c r="H994" s="7"/>
    </row>
    <row r="995" spans="5:8" ht="15.75" customHeight="1">
      <c r="E995" s="7"/>
      <c r="F995" s="7"/>
      <c r="G995" s="7"/>
      <c r="H995" s="7"/>
    </row>
    <row r="996" spans="5:8" ht="15.75" customHeight="1">
      <c r="E996" s="7"/>
      <c r="F996" s="7"/>
      <c r="G996" s="7"/>
      <c r="H996" s="7"/>
    </row>
    <row r="997" spans="5:8" ht="15.75" customHeight="1">
      <c r="E997" s="7"/>
      <c r="F997" s="7"/>
      <c r="G997" s="7"/>
      <c r="H997" s="7"/>
    </row>
    <row r="998" spans="5:8" ht="15.75" customHeight="1">
      <c r="E998" s="7"/>
      <c r="F998" s="7"/>
      <c r="G998" s="7"/>
      <c r="H998" s="7"/>
    </row>
    <row r="999" spans="5:8" ht="15.75" customHeight="1">
      <c r="E999" s="7"/>
      <c r="F999" s="7"/>
      <c r="G999" s="7"/>
      <c r="H999" s="7"/>
    </row>
    <row r="1000" spans="5:8" ht="15.75" customHeight="1">
      <c r="E1000" s="7"/>
      <c r="F1000" s="7"/>
      <c r="G1000" s="7"/>
      <c r="H1000" s="7"/>
    </row>
  </sheetData>
  <mergeCells count="1">
    <mergeCell ref="A1:C1"/>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000"/>
  <sheetViews>
    <sheetView workbookViewId="0">
      <pane ySplit="1" topLeftCell="A2" activePane="bottomLeft" state="frozen"/>
      <selection pane="bottomLeft" activeCell="B3" sqref="B3"/>
    </sheetView>
  </sheetViews>
  <sheetFormatPr baseColWidth="10" defaultColWidth="10.140625" defaultRowHeight="15" customHeight="1"/>
  <cols>
    <col min="1" max="1" width="20.28515625" customWidth="1"/>
    <col min="2" max="2" width="32.28515625" customWidth="1"/>
    <col min="3" max="3" width="19.42578125" customWidth="1"/>
    <col min="4" max="4" width="42.7109375" customWidth="1"/>
    <col min="5" max="5" width="40" customWidth="1"/>
    <col min="6" max="25" width="13.140625" customWidth="1"/>
    <col min="26" max="26" width="11.28515625" customWidth="1"/>
  </cols>
  <sheetData>
    <row r="1" spans="1:25" ht="15.75" customHeight="1">
      <c r="A1" s="189"/>
      <c r="B1" s="189" t="s">
        <v>1304</v>
      </c>
      <c r="C1" s="189" t="s">
        <v>448</v>
      </c>
      <c r="D1" s="190" t="s">
        <v>460</v>
      </c>
      <c r="E1" s="191" t="s">
        <v>602</v>
      </c>
      <c r="F1" s="7"/>
      <c r="G1" s="7"/>
      <c r="H1" s="7"/>
      <c r="I1" s="7"/>
      <c r="J1" s="7"/>
      <c r="K1" s="7"/>
      <c r="L1" s="7"/>
      <c r="M1" s="7"/>
      <c r="N1" s="7"/>
      <c r="O1" s="7"/>
      <c r="P1" s="7"/>
      <c r="Q1" s="7"/>
      <c r="R1" s="7"/>
      <c r="S1" s="7"/>
      <c r="T1" s="7"/>
      <c r="U1" s="7"/>
      <c r="V1" s="7"/>
      <c r="W1" s="7"/>
      <c r="X1" s="7"/>
      <c r="Y1" s="7"/>
    </row>
    <row r="2" spans="1:25" ht="105" customHeight="1">
      <c r="A2" s="192" t="s">
        <v>1305</v>
      </c>
      <c r="B2" s="193" t="s">
        <v>608</v>
      </c>
      <c r="C2" s="193" t="s">
        <v>606</v>
      </c>
      <c r="D2" s="194" t="s">
        <v>607</v>
      </c>
      <c r="E2" s="194" t="s">
        <v>609</v>
      </c>
      <c r="F2" s="7"/>
      <c r="G2" s="7"/>
      <c r="H2" s="7"/>
      <c r="I2" s="7"/>
      <c r="J2" s="7"/>
      <c r="K2" s="7"/>
      <c r="L2" s="7"/>
      <c r="M2" s="7"/>
      <c r="N2" s="7"/>
      <c r="O2" s="7"/>
      <c r="P2" s="7"/>
      <c r="Q2" s="7"/>
      <c r="R2" s="7"/>
      <c r="S2" s="7"/>
      <c r="T2" s="7"/>
      <c r="U2" s="7"/>
      <c r="V2" s="7"/>
      <c r="W2" s="7"/>
      <c r="X2" s="7"/>
      <c r="Y2" s="7"/>
    </row>
    <row r="3" spans="1:25" ht="105" customHeight="1">
      <c r="A3" s="192" t="s">
        <v>1305</v>
      </c>
      <c r="B3" s="193" t="s">
        <v>613</v>
      </c>
      <c r="C3" s="193" t="s">
        <v>606</v>
      </c>
      <c r="D3" s="194" t="s">
        <v>607</v>
      </c>
      <c r="E3" s="194" t="s">
        <v>614</v>
      </c>
      <c r="F3" s="7"/>
      <c r="G3" s="7"/>
      <c r="H3" s="7"/>
      <c r="I3" s="7"/>
      <c r="J3" s="7"/>
      <c r="K3" s="7"/>
      <c r="L3" s="7"/>
      <c r="M3" s="7"/>
      <c r="N3" s="7"/>
      <c r="O3" s="7"/>
      <c r="P3" s="7"/>
      <c r="Q3" s="7"/>
      <c r="R3" s="7"/>
      <c r="S3" s="7"/>
      <c r="T3" s="7"/>
      <c r="U3" s="7"/>
      <c r="V3" s="7"/>
      <c r="W3" s="7"/>
      <c r="X3" s="7"/>
      <c r="Y3" s="7"/>
    </row>
    <row r="4" spans="1:25" ht="135" customHeight="1">
      <c r="A4" s="192" t="s">
        <v>1305</v>
      </c>
      <c r="B4" s="193" t="s">
        <v>618</v>
      </c>
      <c r="C4" s="193" t="s">
        <v>606</v>
      </c>
      <c r="D4" s="194" t="s">
        <v>607</v>
      </c>
      <c r="E4" s="194" t="s">
        <v>619</v>
      </c>
      <c r="F4" s="7"/>
      <c r="G4" s="7"/>
      <c r="H4" s="7"/>
      <c r="I4" s="7"/>
      <c r="J4" s="7"/>
      <c r="K4" s="7"/>
      <c r="L4" s="7"/>
      <c r="M4" s="7"/>
      <c r="N4" s="7"/>
      <c r="O4" s="7"/>
      <c r="P4" s="7"/>
      <c r="Q4" s="7"/>
      <c r="R4" s="7"/>
      <c r="S4" s="7"/>
      <c r="T4" s="7"/>
      <c r="U4" s="7"/>
      <c r="V4" s="7"/>
      <c r="W4" s="7"/>
      <c r="X4" s="7"/>
      <c r="Y4" s="7"/>
    </row>
    <row r="5" spans="1:25" ht="75" customHeight="1">
      <c r="A5" s="192" t="s">
        <v>1305</v>
      </c>
      <c r="B5" s="193" t="s">
        <v>624</v>
      </c>
      <c r="C5" s="193" t="s">
        <v>606</v>
      </c>
      <c r="D5" s="194" t="s">
        <v>623</v>
      </c>
      <c r="E5" s="194" t="s">
        <v>625</v>
      </c>
      <c r="F5" s="7"/>
      <c r="G5" s="7"/>
      <c r="H5" s="7"/>
      <c r="I5" s="7"/>
      <c r="J5" s="7"/>
      <c r="K5" s="7"/>
      <c r="L5" s="7"/>
      <c r="M5" s="7"/>
      <c r="N5" s="7"/>
      <c r="O5" s="7"/>
      <c r="P5" s="7"/>
      <c r="Q5" s="7"/>
      <c r="R5" s="7"/>
      <c r="S5" s="7"/>
      <c r="T5" s="7"/>
      <c r="U5" s="7"/>
      <c r="V5" s="7"/>
      <c r="W5" s="7"/>
      <c r="X5" s="7"/>
      <c r="Y5" s="7"/>
    </row>
    <row r="6" spans="1:25" ht="45" customHeight="1">
      <c r="A6" s="195" t="s">
        <v>1306</v>
      </c>
      <c r="B6" s="193" t="s">
        <v>783</v>
      </c>
      <c r="C6" s="193" t="s">
        <v>1057</v>
      </c>
      <c r="D6" s="194" t="s">
        <v>1058</v>
      </c>
      <c r="E6" s="194" t="s">
        <v>1059</v>
      </c>
      <c r="F6" s="7"/>
      <c r="G6" s="7"/>
      <c r="H6" s="7"/>
      <c r="I6" s="7"/>
      <c r="J6" s="7"/>
      <c r="K6" s="7"/>
      <c r="L6" s="7"/>
      <c r="M6" s="7"/>
      <c r="N6" s="7"/>
      <c r="O6" s="7"/>
      <c r="P6" s="7"/>
      <c r="Q6" s="7"/>
      <c r="R6" s="7"/>
      <c r="S6" s="7"/>
      <c r="T6" s="7"/>
      <c r="U6" s="7"/>
      <c r="V6" s="7"/>
      <c r="W6" s="7"/>
      <c r="X6" s="7"/>
      <c r="Y6" s="7"/>
    </row>
    <row r="7" spans="1:25" ht="60" customHeight="1">
      <c r="A7" s="196" t="s">
        <v>1307</v>
      </c>
      <c r="B7" s="193" t="s">
        <v>855</v>
      </c>
      <c r="C7" s="193" t="s">
        <v>1057</v>
      </c>
      <c r="D7" s="194" t="s">
        <v>1061</v>
      </c>
      <c r="E7" s="194" t="s">
        <v>1062</v>
      </c>
      <c r="F7" s="7"/>
      <c r="G7" s="7"/>
      <c r="H7" s="7"/>
      <c r="I7" s="7"/>
      <c r="J7" s="7"/>
      <c r="K7" s="7"/>
      <c r="L7" s="7"/>
      <c r="M7" s="7"/>
      <c r="N7" s="7"/>
      <c r="O7" s="7"/>
      <c r="P7" s="7"/>
      <c r="Q7" s="7"/>
      <c r="R7" s="7"/>
      <c r="S7" s="7"/>
      <c r="T7" s="7"/>
      <c r="U7" s="7"/>
      <c r="V7" s="7"/>
      <c r="W7" s="7"/>
      <c r="X7" s="7"/>
      <c r="Y7" s="7"/>
    </row>
    <row r="8" spans="1:25" ht="45" customHeight="1">
      <c r="A8" s="196" t="s">
        <v>1307</v>
      </c>
      <c r="B8" s="193" t="s">
        <v>862</v>
      </c>
      <c r="C8" s="193" t="s">
        <v>1057</v>
      </c>
      <c r="D8" s="194" t="s">
        <v>1061</v>
      </c>
      <c r="E8" s="194" t="s">
        <v>1063</v>
      </c>
      <c r="F8" s="7"/>
      <c r="G8" s="7"/>
      <c r="H8" s="7"/>
      <c r="I8" s="7"/>
      <c r="J8" s="7"/>
      <c r="K8" s="7"/>
      <c r="L8" s="7"/>
      <c r="M8" s="7"/>
      <c r="N8" s="7"/>
      <c r="O8" s="7"/>
      <c r="P8" s="7"/>
      <c r="Q8" s="7"/>
      <c r="R8" s="7"/>
      <c r="S8" s="7"/>
      <c r="T8" s="7"/>
      <c r="U8" s="7"/>
      <c r="V8" s="7"/>
      <c r="W8" s="7"/>
      <c r="X8" s="7"/>
      <c r="Y8" s="7"/>
    </row>
    <row r="9" spans="1:25" ht="75" customHeight="1">
      <c r="A9" s="196" t="s">
        <v>1307</v>
      </c>
      <c r="B9" s="193" t="s">
        <v>862</v>
      </c>
      <c r="C9" s="193" t="s">
        <v>1057</v>
      </c>
      <c r="D9" s="194" t="s">
        <v>1065</v>
      </c>
      <c r="E9" s="194" t="s">
        <v>1066</v>
      </c>
      <c r="F9" s="7"/>
      <c r="G9" s="7"/>
      <c r="H9" s="7"/>
      <c r="I9" s="7"/>
      <c r="J9" s="7"/>
      <c r="K9" s="7"/>
      <c r="L9" s="7"/>
      <c r="M9" s="7"/>
      <c r="N9" s="7"/>
      <c r="O9" s="7"/>
      <c r="P9" s="7"/>
      <c r="Q9" s="7"/>
      <c r="R9" s="7"/>
      <c r="S9" s="7"/>
      <c r="T9" s="7"/>
      <c r="U9" s="7"/>
      <c r="V9" s="7"/>
      <c r="W9" s="7"/>
      <c r="X9" s="7"/>
      <c r="Y9" s="7"/>
    </row>
    <row r="10" spans="1:25" ht="60" customHeight="1">
      <c r="A10" s="196" t="s">
        <v>1307</v>
      </c>
      <c r="B10" s="193" t="s">
        <v>867</v>
      </c>
      <c r="C10" s="193" t="s">
        <v>1057</v>
      </c>
      <c r="D10" s="194" t="s">
        <v>1061</v>
      </c>
      <c r="E10" s="194" t="s">
        <v>1068</v>
      </c>
      <c r="F10" s="7"/>
      <c r="G10" s="7"/>
      <c r="H10" s="7"/>
      <c r="I10" s="7"/>
      <c r="J10" s="7"/>
      <c r="K10" s="7"/>
      <c r="L10" s="7"/>
      <c r="M10" s="7"/>
      <c r="N10" s="7"/>
      <c r="O10" s="7"/>
      <c r="P10" s="7"/>
      <c r="Q10" s="7"/>
      <c r="R10" s="7"/>
      <c r="S10" s="7"/>
      <c r="T10" s="7"/>
      <c r="U10" s="7"/>
      <c r="V10" s="7"/>
      <c r="W10" s="7"/>
      <c r="X10" s="7"/>
      <c r="Y10" s="7"/>
    </row>
    <row r="11" spans="1:25" ht="60" customHeight="1">
      <c r="A11" s="196" t="s">
        <v>1307</v>
      </c>
      <c r="B11" s="193" t="s">
        <v>887</v>
      </c>
      <c r="C11" s="193" t="s">
        <v>1057</v>
      </c>
      <c r="D11" s="194" t="s">
        <v>1061</v>
      </c>
      <c r="E11" s="194" t="s">
        <v>1070</v>
      </c>
      <c r="F11" s="7"/>
      <c r="G11" s="7"/>
      <c r="H11" s="7"/>
      <c r="I11" s="7"/>
      <c r="J11" s="7"/>
      <c r="K11" s="7"/>
      <c r="L11" s="7"/>
      <c r="M11" s="7"/>
      <c r="N11" s="7"/>
      <c r="O11" s="7"/>
      <c r="P11" s="7"/>
      <c r="Q11" s="7"/>
      <c r="R11" s="7"/>
      <c r="S11" s="7"/>
      <c r="T11" s="7"/>
      <c r="U11" s="7"/>
      <c r="V11" s="7"/>
      <c r="W11" s="7"/>
      <c r="X11" s="7"/>
      <c r="Y11" s="7"/>
    </row>
    <row r="12" spans="1:25" ht="120" customHeight="1">
      <c r="A12" s="192" t="s">
        <v>1305</v>
      </c>
      <c r="B12" s="193" t="s">
        <v>895</v>
      </c>
      <c r="C12" s="193" t="s">
        <v>1057</v>
      </c>
      <c r="D12" s="194" t="s">
        <v>1058</v>
      </c>
      <c r="E12" s="194" t="s">
        <v>1072</v>
      </c>
      <c r="F12" s="7"/>
      <c r="G12" s="7"/>
      <c r="H12" s="7"/>
      <c r="I12" s="7"/>
      <c r="J12" s="7"/>
      <c r="K12" s="7"/>
      <c r="L12" s="7"/>
      <c r="M12" s="7"/>
      <c r="N12" s="7"/>
      <c r="O12" s="7"/>
      <c r="P12" s="7"/>
      <c r="Q12" s="7"/>
      <c r="R12" s="7"/>
      <c r="S12" s="7"/>
      <c r="T12" s="7"/>
      <c r="U12" s="7"/>
      <c r="V12" s="7"/>
      <c r="W12" s="7"/>
      <c r="X12" s="7"/>
      <c r="Y12" s="7"/>
    </row>
    <row r="13" spans="1:25" ht="90" customHeight="1">
      <c r="A13" s="192" t="s">
        <v>1305</v>
      </c>
      <c r="B13" s="193" t="s">
        <v>1074</v>
      </c>
      <c r="C13" s="193" t="s">
        <v>1057</v>
      </c>
      <c r="D13" s="194" t="s">
        <v>1061</v>
      </c>
      <c r="E13" s="194" t="s">
        <v>1075</v>
      </c>
      <c r="F13" s="7"/>
      <c r="G13" s="7"/>
      <c r="H13" s="7"/>
      <c r="I13" s="7"/>
      <c r="J13" s="7"/>
      <c r="K13" s="7"/>
      <c r="L13" s="7"/>
      <c r="M13" s="7"/>
      <c r="N13" s="7"/>
      <c r="O13" s="7"/>
      <c r="P13" s="7"/>
      <c r="Q13" s="7"/>
      <c r="R13" s="7"/>
      <c r="S13" s="7"/>
      <c r="T13" s="7"/>
      <c r="U13" s="7"/>
      <c r="V13" s="7"/>
      <c r="W13" s="7"/>
      <c r="X13" s="7"/>
      <c r="Y13" s="7"/>
    </row>
    <row r="14" spans="1:25" ht="90" customHeight="1">
      <c r="A14" s="192" t="s">
        <v>1305</v>
      </c>
      <c r="B14" s="193" t="s">
        <v>900</v>
      </c>
      <c r="C14" s="193" t="s">
        <v>1057</v>
      </c>
      <c r="D14" s="194" t="s">
        <v>1061</v>
      </c>
      <c r="E14" s="194" t="s">
        <v>1077</v>
      </c>
      <c r="F14" s="7"/>
      <c r="G14" s="7"/>
      <c r="H14" s="7"/>
      <c r="I14" s="7"/>
      <c r="J14" s="7"/>
      <c r="K14" s="7"/>
      <c r="L14" s="7"/>
      <c r="M14" s="7"/>
      <c r="N14" s="7"/>
      <c r="O14" s="7"/>
      <c r="P14" s="7"/>
      <c r="Q14" s="7"/>
      <c r="R14" s="7"/>
      <c r="S14" s="7"/>
      <c r="T14" s="7"/>
      <c r="U14" s="7"/>
      <c r="V14" s="7"/>
      <c r="W14" s="7"/>
      <c r="X14" s="7"/>
      <c r="Y14" s="7"/>
    </row>
    <row r="15" spans="1:25" ht="75" customHeight="1">
      <c r="A15" s="192" t="s">
        <v>1305</v>
      </c>
      <c r="B15" s="193" t="s">
        <v>978</v>
      </c>
      <c r="C15" s="193" t="s">
        <v>1057</v>
      </c>
      <c r="D15" s="194" t="s">
        <v>1058</v>
      </c>
      <c r="E15" s="194" t="s">
        <v>1079</v>
      </c>
      <c r="F15" s="7"/>
      <c r="G15" s="7"/>
      <c r="H15" s="7"/>
      <c r="I15" s="7"/>
      <c r="J15" s="7"/>
      <c r="K15" s="7"/>
      <c r="L15" s="7"/>
      <c r="M15" s="7"/>
      <c r="N15" s="7"/>
      <c r="O15" s="7"/>
      <c r="P15" s="7"/>
      <c r="Q15" s="7"/>
      <c r="R15" s="7"/>
      <c r="S15" s="7"/>
      <c r="T15" s="7"/>
      <c r="U15" s="7"/>
      <c r="V15" s="7"/>
      <c r="W15" s="7"/>
      <c r="X15" s="7"/>
      <c r="Y15" s="7"/>
    </row>
    <row r="16" spans="1:25" ht="60" customHeight="1">
      <c r="A16" s="192" t="s">
        <v>1305</v>
      </c>
      <c r="B16" s="193" t="s">
        <v>954</v>
      </c>
      <c r="C16" s="193" t="s">
        <v>1057</v>
      </c>
      <c r="D16" s="194" t="s">
        <v>1061</v>
      </c>
      <c r="E16" s="194" t="s">
        <v>1081</v>
      </c>
      <c r="F16" s="7"/>
      <c r="G16" s="7"/>
      <c r="H16" s="7"/>
      <c r="I16" s="7"/>
      <c r="J16" s="7"/>
      <c r="K16" s="7"/>
      <c r="L16" s="7"/>
      <c r="M16" s="7"/>
      <c r="N16" s="7"/>
      <c r="O16" s="7"/>
      <c r="P16" s="7"/>
      <c r="Q16" s="7"/>
      <c r="R16" s="7"/>
      <c r="S16" s="7"/>
      <c r="T16" s="7"/>
      <c r="U16" s="7"/>
      <c r="V16" s="7"/>
      <c r="W16" s="7"/>
      <c r="X16" s="7"/>
      <c r="Y16" s="7"/>
    </row>
    <row r="17" spans="1:25" ht="60" customHeight="1">
      <c r="A17" s="192" t="s">
        <v>1305</v>
      </c>
      <c r="B17" s="193" t="s">
        <v>624</v>
      </c>
      <c r="C17" s="193" t="s">
        <v>1057</v>
      </c>
      <c r="D17" s="194" t="s">
        <v>1061</v>
      </c>
      <c r="E17" s="194" t="s">
        <v>1083</v>
      </c>
      <c r="F17" s="7"/>
      <c r="G17" s="7"/>
      <c r="H17" s="7"/>
      <c r="I17" s="7"/>
      <c r="J17" s="7"/>
      <c r="K17" s="7"/>
      <c r="L17" s="7"/>
      <c r="M17" s="7"/>
      <c r="N17" s="7"/>
      <c r="O17" s="7"/>
      <c r="P17" s="7"/>
      <c r="Q17" s="7"/>
      <c r="R17" s="7"/>
      <c r="S17" s="7"/>
      <c r="T17" s="7"/>
      <c r="U17" s="7"/>
      <c r="V17" s="7"/>
      <c r="W17" s="7"/>
      <c r="X17" s="7"/>
      <c r="Y17" s="7"/>
    </row>
    <row r="18" spans="1:25" ht="120" customHeight="1">
      <c r="A18" s="192" t="s">
        <v>1305</v>
      </c>
      <c r="B18" s="193" t="s">
        <v>1029</v>
      </c>
      <c r="C18" s="193" t="s">
        <v>1057</v>
      </c>
      <c r="D18" s="194" t="s">
        <v>1058</v>
      </c>
      <c r="E18" s="194" t="s">
        <v>1085</v>
      </c>
      <c r="F18" s="7"/>
      <c r="G18" s="7"/>
      <c r="H18" s="7"/>
      <c r="I18" s="7"/>
      <c r="J18" s="7"/>
      <c r="K18" s="7"/>
      <c r="L18" s="7"/>
      <c r="M18" s="7"/>
      <c r="N18" s="7"/>
      <c r="O18" s="7"/>
      <c r="P18" s="7"/>
      <c r="Q18" s="7"/>
      <c r="R18" s="7"/>
      <c r="S18" s="7"/>
      <c r="T18" s="7"/>
      <c r="U18" s="7"/>
      <c r="V18" s="7"/>
      <c r="W18" s="7"/>
      <c r="X18" s="7"/>
      <c r="Y18" s="7"/>
    </row>
    <row r="19" spans="1:25" ht="90" customHeight="1">
      <c r="A19" s="192" t="s">
        <v>1305</v>
      </c>
      <c r="B19" s="193" t="s">
        <v>982</v>
      </c>
      <c r="C19" s="193" t="s">
        <v>1057</v>
      </c>
      <c r="D19" s="194" t="s">
        <v>1058</v>
      </c>
      <c r="E19" s="194" t="s">
        <v>1086</v>
      </c>
      <c r="F19" s="7"/>
      <c r="G19" s="7"/>
      <c r="H19" s="7"/>
      <c r="I19" s="7"/>
      <c r="J19" s="7"/>
      <c r="K19" s="7"/>
      <c r="L19" s="7"/>
      <c r="M19" s="7"/>
      <c r="N19" s="7"/>
      <c r="O19" s="7"/>
      <c r="P19" s="7"/>
      <c r="Q19" s="7"/>
      <c r="R19" s="7"/>
      <c r="S19" s="7"/>
      <c r="T19" s="7"/>
      <c r="U19" s="7"/>
      <c r="V19" s="7"/>
      <c r="W19" s="7"/>
      <c r="X19" s="7"/>
      <c r="Y19" s="7"/>
    </row>
    <row r="20" spans="1:25" ht="45" customHeight="1">
      <c r="A20" s="197" t="s">
        <v>1308</v>
      </c>
      <c r="B20" s="193" t="s">
        <v>702</v>
      </c>
      <c r="C20" s="193" t="s">
        <v>582</v>
      </c>
      <c r="D20" s="194" t="s">
        <v>1088</v>
      </c>
      <c r="E20" s="194" t="s">
        <v>1089</v>
      </c>
      <c r="F20" s="7"/>
      <c r="G20" s="7"/>
      <c r="H20" s="7"/>
      <c r="I20" s="7"/>
      <c r="J20" s="7"/>
      <c r="K20" s="7"/>
      <c r="L20" s="7"/>
      <c r="M20" s="7"/>
      <c r="N20" s="7"/>
      <c r="O20" s="7"/>
      <c r="P20" s="7"/>
      <c r="Q20" s="7"/>
      <c r="R20" s="7"/>
      <c r="S20" s="7"/>
      <c r="T20" s="7"/>
      <c r="U20" s="7"/>
      <c r="V20" s="7"/>
      <c r="W20" s="7"/>
      <c r="X20" s="7"/>
      <c r="Y20" s="7"/>
    </row>
    <row r="21" spans="1:25" ht="15.75" customHeight="1">
      <c r="A21" s="198" t="s">
        <v>1309</v>
      </c>
      <c r="B21" s="193" t="s">
        <v>1091</v>
      </c>
      <c r="C21" s="193" t="s">
        <v>582</v>
      </c>
      <c r="D21" s="194" t="s">
        <v>1088</v>
      </c>
      <c r="E21" s="194" t="s">
        <v>1092</v>
      </c>
      <c r="F21" s="7"/>
      <c r="G21" s="7"/>
      <c r="H21" s="7"/>
      <c r="I21" s="7"/>
      <c r="J21" s="7"/>
      <c r="K21" s="7"/>
      <c r="L21" s="7"/>
      <c r="M21" s="7"/>
      <c r="N21" s="7"/>
      <c r="O21" s="7"/>
      <c r="P21" s="7"/>
      <c r="Q21" s="7"/>
      <c r="R21" s="7"/>
      <c r="S21" s="7"/>
      <c r="T21" s="7"/>
      <c r="U21" s="7"/>
      <c r="V21" s="7"/>
      <c r="W21" s="7"/>
      <c r="X21" s="7"/>
      <c r="Y21" s="7"/>
    </row>
    <row r="22" spans="1:25" ht="15.75" customHeight="1">
      <c r="A22" s="195" t="s">
        <v>1306</v>
      </c>
      <c r="B22" s="193" t="s">
        <v>764</v>
      </c>
      <c r="C22" s="193" t="s">
        <v>582</v>
      </c>
      <c r="D22" s="194" t="s">
        <v>1094</v>
      </c>
      <c r="E22" s="194" t="s">
        <v>1095</v>
      </c>
      <c r="F22" s="7"/>
      <c r="G22" s="7"/>
      <c r="H22" s="7"/>
      <c r="I22" s="7"/>
      <c r="J22" s="7"/>
      <c r="K22" s="7"/>
      <c r="L22" s="7"/>
      <c r="M22" s="7"/>
      <c r="N22" s="7"/>
      <c r="O22" s="7"/>
      <c r="P22" s="7"/>
      <c r="Q22" s="7"/>
      <c r="R22" s="7"/>
      <c r="S22" s="7"/>
      <c r="T22" s="7"/>
      <c r="U22" s="7"/>
      <c r="V22" s="7"/>
      <c r="W22" s="7"/>
      <c r="X22" s="7"/>
      <c r="Y22" s="7"/>
    </row>
    <row r="23" spans="1:25" ht="15.75" customHeight="1">
      <c r="A23" s="199" t="s">
        <v>1310</v>
      </c>
      <c r="B23" s="193" t="s">
        <v>785</v>
      </c>
      <c r="C23" s="193" t="s">
        <v>582</v>
      </c>
      <c r="D23" s="194" t="s">
        <v>1088</v>
      </c>
      <c r="E23" s="194" t="s">
        <v>1097</v>
      </c>
      <c r="F23" s="7"/>
      <c r="G23" s="7"/>
      <c r="H23" s="7"/>
      <c r="I23" s="7"/>
      <c r="J23" s="7"/>
      <c r="K23" s="7"/>
      <c r="L23" s="7"/>
      <c r="M23" s="7"/>
      <c r="N23" s="7"/>
      <c r="O23" s="7"/>
      <c r="P23" s="7"/>
      <c r="Q23" s="7"/>
      <c r="R23" s="7"/>
      <c r="S23" s="7"/>
      <c r="T23" s="7"/>
      <c r="U23" s="7"/>
      <c r="V23" s="7"/>
      <c r="W23" s="7"/>
      <c r="X23" s="7"/>
      <c r="Y23" s="7"/>
    </row>
    <row r="24" spans="1:25" ht="15.75" customHeight="1">
      <c r="A24" s="199" t="s">
        <v>1310</v>
      </c>
      <c r="B24" s="193" t="s">
        <v>792</v>
      </c>
      <c r="C24" s="193" t="s">
        <v>582</v>
      </c>
      <c r="D24" s="194" t="s">
        <v>1088</v>
      </c>
      <c r="E24" s="194" t="s">
        <v>1098</v>
      </c>
      <c r="F24" s="7"/>
      <c r="G24" s="7"/>
      <c r="H24" s="7"/>
      <c r="I24" s="7"/>
      <c r="J24" s="7"/>
      <c r="K24" s="7"/>
      <c r="L24" s="7"/>
      <c r="M24" s="7"/>
      <c r="N24" s="7"/>
      <c r="O24" s="7"/>
      <c r="P24" s="7"/>
      <c r="Q24" s="7"/>
      <c r="R24" s="7"/>
      <c r="S24" s="7"/>
      <c r="T24" s="7"/>
      <c r="U24" s="7"/>
      <c r="V24" s="7"/>
      <c r="W24" s="7"/>
      <c r="X24" s="7"/>
      <c r="Y24" s="7"/>
    </row>
    <row r="25" spans="1:25" ht="15.75" customHeight="1">
      <c r="A25" s="199" t="s">
        <v>1310</v>
      </c>
      <c r="B25" s="193" t="s">
        <v>795</v>
      </c>
      <c r="C25" s="193" t="s">
        <v>582</v>
      </c>
      <c r="D25" s="194" t="s">
        <v>1100</v>
      </c>
      <c r="E25" s="194" t="s">
        <v>1101</v>
      </c>
      <c r="F25" s="7"/>
      <c r="G25" s="7"/>
      <c r="H25" s="7"/>
      <c r="I25" s="7"/>
      <c r="J25" s="7"/>
      <c r="K25" s="7"/>
      <c r="L25" s="7"/>
      <c r="M25" s="7"/>
      <c r="N25" s="7"/>
      <c r="O25" s="7"/>
      <c r="P25" s="7"/>
      <c r="Q25" s="7"/>
      <c r="R25" s="7"/>
      <c r="S25" s="7"/>
      <c r="T25" s="7"/>
      <c r="U25" s="7"/>
      <c r="V25" s="7"/>
      <c r="W25" s="7"/>
      <c r="X25" s="7"/>
      <c r="Y25" s="7"/>
    </row>
    <row r="26" spans="1:25" ht="15.75" customHeight="1">
      <c r="A26" s="199" t="s">
        <v>1310</v>
      </c>
      <c r="B26" s="193" t="s">
        <v>795</v>
      </c>
      <c r="C26" s="193" t="s">
        <v>582</v>
      </c>
      <c r="D26" s="194" t="s">
        <v>1088</v>
      </c>
      <c r="E26" s="194" t="s">
        <v>1102</v>
      </c>
      <c r="F26" s="7"/>
      <c r="G26" s="7"/>
      <c r="H26" s="7"/>
      <c r="I26" s="7"/>
      <c r="J26" s="7"/>
      <c r="K26" s="7"/>
      <c r="L26" s="7"/>
      <c r="M26" s="7"/>
      <c r="N26" s="7"/>
      <c r="O26" s="7"/>
      <c r="P26" s="7"/>
      <c r="Q26" s="7"/>
      <c r="R26" s="7"/>
      <c r="S26" s="7"/>
      <c r="T26" s="7"/>
      <c r="U26" s="7"/>
      <c r="V26" s="7"/>
      <c r="W26" s="7"/>
      <c r="X26" s="7"/>
      <c r="Y26" s="7"/>
    </row>
    <row r="27" spans="1:25" ht="15.75" customHeight="1">
      <c r="A27" s="199" t="s">
        <v>1310</v>
      </c>
      <c r="B27" s="193" t="s">
        <v>806</v>
      </c>
      <c r="C27" s="193" t="s">
        <v>582</v>
      </c>
      <c r="D27" s="194" t="s">
        <v>1094</v>
      </c>
      <c r="E27" s="194" t="s">
        <v>1104</v>
      </c>
      <c r="F27" s="7"/>
      <c r="G27" s="7"/>
      <c r="H27" s="7"/>
      <c r="I27" s="7"/>
      <c r="J27" s="7"/>
      <c r="K27" s="7"/>
      <c r="L27" s="7"/>
      <c r="M27" s="7"/>
      <c r="N27" s="7"/>
      <c r="O27" s="7"/>
      <c r="P27" s="7"/>
      <c r="Q27" s="7"/>
      <c r="R27" s="7"/>
      <c r="S27" s="7"/>
      <c r="T27" s="7"/>
      <c r="U27" s="7"/>
      <c r="V27" s="7"/>
      <c r="W27" s="7"/>
      <c r="X27" s="7"/>
      <c r="Y27" s="7"/>
    </row>
    <row r="28" spans="1:25" ht="15.75" customHeight="1">
      <c r="A28" s="200" t="s">
        <v>1311</v>
      </c>
      <c r="B28" s="193" t="s">
        <v>1106</v>
      </c>
      <c r="C28" s="193" t="s">
        <v>582</v>
      </c>
      <c r="D28" s="194" t="s">
        <v>1088</v>
      </c>
      <c r="E28" s="194" t="s">
        <v>1107</v>
      </c>
      <c r="F28" s="7"/>
      <c r="G28" s="7"/>
      <c r="H28" s="7"/>
      <c r="I28" s="7"/>
      <c r="J28" s="7"/>
      <c r="K28" s="7"/>
      <c r="L28" s="7"/>
      <c r="M28" s="7"/>
      <c r="N28" s="7"/>
      <c r="O28" s="7"/>
      <c r="P28" s="7"/>
      <c r="Q28" s="7"/>
      <c r="R28" s="7"/>
      <c r="S28" s="7"/>
      <c r="T28" s="7"/>
      <c r="U28" s="7"/>
      <c r="V28" s="7"/>
      <c r="W28" s="7"/>
      <c r="X28" s="7"/>
      <c r="Y28" s="7"/>
    </row>
    <row r="29" spans="1:25" ht="15.75" customHeight="1">
      <c r="A29" s="201" t="s">
        <v>1312</v>
      </c>
      <c r="B29" s="193" t="s">
        <v>1109</v>
      </c>
      <c r="C29" s="193" t="s">
        <v>582</v>
      </c>
      <c r="D29" s="194" t="s">
        <v>1094</v>
      </c>
      <c r="E29" s="194" t="s">
        <v>1110</v>
      </c>
      <c r="F29" s="7"/>
      <c r="G29" s="7"/>
      <c r="H29" s="7"/>
      <c r="I29" s="7"/>
      <c r="J29" s="7"/>
      <c r="K29" s="7"/>
      <c r="L29" s="7"/>
      <c r="M29" s="7"/>
      <c r="N29" s="7"/>
      <c r="O29" s="7"/>
      <c r="P29" s="7"/>
      <c r="Q29" s="7"/>
      <c r="R29" s="7"/>
      <c r="S29" s="7"/>
      <c r="T29" s="7"/>
      <c r="U29" s="7"/>
      <c r="V29" s="7"/>
      <c r="W29" s="7"/>
      <c r="X29" s="7"/>
      <c r="Y29" s="7"/>
    </row>
    <row r="30" spans="1:25" ht="15.75" customHeight="1">
      <c r="A30" s="201" t="s">
        <v>1312</v>
      </c>
      <c r="B30" s="193" t="s">
        <v>815</v>
      </c>
      <c r="C30" s="193" t="s">
        <v>582</v>
      </c>
      <c r="D30" s="194" t="s">
        <v>1094</v>
      </c>
      <c r="E30" s="194" t="s">
        <v>1112</v>
      </c>
      <c r="F30" s="7"/>
      <c r="G30" s="7"/>
      <c r="H30" s="7"/>
      <c r="I30" s="7"/>
      <c r="J30" s="7"/>
      <c r="K30" s="7"/>
      <c r="L30" s="7"/>
      <c r="M30" s="7"/>
      <c r="N30" s="7"/>
      <c r="O30" s="7"/>
      <c r="P30" s="7"/>
      <c r="Q30" s="7"/>
      <c r="R30" s="7"/>
      <c r="S30" s="7"/>
      <c r="T30" s="7"/>
      <c r="U30" s="7"/>
      <c r="V30" s="7"/>
      <c r="W30" s="7"/>
      <c r="X30" s="7"/>
      <c r="Y30" s="7"/>
    </row>
    <row r="31" spans="1:25" ht="15.75" customHeight="1">
      <c r="A31" s="201" t="s">
        <v>1312</v>
      </c>
      <c r="B31" s="193" t="s">
        <v>1114</v>
      </c>
      <c r="C31" s="193" t="s">
        <v>582</v>
      </c>
      <c r="D31" s="194" t="s">
        <v>1094</v>
      </c>
      <c r="E31" s="194" t="s">
        <v>1115</v>
      </c>
      <c r="F31" s="7"/>
      <c r="G31" s="7"/>
      <c r="H31" s="7"/>
      <c r="I31" s="7"/>
      <c r="J31" s="7"/>
      <c r="K31" s="7"/>
      <c r="L31" s="7"/>
      <c r="M31" s="7"/>
      <c r="N31" s="7"/>
      <c r="O31" s="7"/>
      <c r="P31" s="7"/>
      <c r="Q31" s="7"/>
      <c r="R31" s="7"/>
      <c r="S31" s="7"/>
      <c r="T31" s="7"/>
      <c r="U31" s="7"/>
      <c r="V31" s="7"/>
      <c r="W31" s="7"/>
      <c r="X31" s="7"/>
      <c r="Y31" s="7"/>
    </row>
    <row r="32" spans="1:25" ht="15.75" customHeight="1">
      <c r="A32" s="201" t="s">
        <v>1312</v>
      </c>
      <c r="B32" s="193" t="s">
        <v>1117</v>
      </c>
      <c r="C32" s="193" t="s">
        <v>582</v>
      </c>
      <c r="D32" s="194" t="s">
        <v>1094</v>
      </c>
      <c r="E32" s="194" t="s">
        <v>1115</v>
      </c>
      <c r="F32" s="7"/>
      <c r="G32" s="7"/>
      <c r="H32" s="7"/>
      <c r="I32" s="7"/>
      <c r="J32" s="7"/>
      <c r="K32" s="7"/>
      <c r="L32" s="7"/>
      <c r="M32" s="7"/>
      <c r="N32" s="7"/>
      <c r="O32" s="7"/>
      <c r="P32" s="7"/>
      <c r="Q32" s="7"/>
      <c r="R32" s="7"/>
      <c r="S32" s="7"/>
      <c r="T32" s="7"/>
      <c r="U32" s="7"/>
      <c r="V32" s="7"/>
      <c r="W32" s="7"/>
      <c r="X32" s="7"/>
      <c r="Y32" s="7"/>
    </row>
    <row r="33" spans="1:25" ht="15.75" customHeight="1">
      <c r="A33" s="201" t="s">
        <v>1312</v>
      </c>
      <c r="B33" s="193" t="s">
        <v>951</v>
      </c>
      <c r="C33" s="193" t="s">
        <v>582</v>
      </c>
      <c r="D33" s="194" t="s">
        <v>1094</v>
      </c>
      <c r="E33" s="194" t="s">
        <v>1119</v>
      </c>
      <c r="F33" s="7"/>
      <c r="G33" s="7"/>
      <c r="H33" s="7"/>
      <c r="I33" s="7"/>
      <c r="J33" s="7"/>
      <c r="K33" s="7"/>
      <c r="L33" s="7"/>
      <c r="M33" s="7"/>
      <c r="N33" s="7"/>
      <c r="O33" s="7"/>
      <c r="P33" s="7"/>
      <c r="Q33" s="7"/>
      <c r="R33" s="7"/>
      <c r="S33" s="7"/>
      <c r="T33" s="7"/>
      <c r="U33" s="7"/>
      <c r="V33" s="7"/>
      <c r="W33" s="7"/>
      <c r="X33" s="7"/>
      <c r="Y33" s="7"/>
    </row>
    <row r="34" spans="1:25" ht="15.75" customHeight="1">
      <c r="A34" s="202" t="s">
        <v>1313</v>
      </c>
      <c r="B34" s="193" t="s">
        <v>832</v>
      </c>
      <c r="C34" s="193" t="s">
        <v>582</v>
      </c>
      <c r="D34" s="194" t="s">
        <v>1121</v>
      </c>
      <c r="E34" s="194" t="s">
        <v>1122</v>
      </c>
      <c r="F34" s="7"/>
      <c r="G34" s="7"/>
      <c r="H34" s="7"/>
      <c r="I34" s="7"/>
      <c r="J34" s="7"/>
      <c r="K34" s="7"/>
      <c r="L34" s="7"/>
      <c r="M34" s="7"/>
      <c r="N34" s="7"/>
      <c r="O34" s="7"/>
      <c r="P34" s="7"/>
      <c r="Q34" s="7"/>
      <c r="R34" s="7"/>
      <c r="S34" s="7"/>
      <c r="T34" s="7"/>
      <c r="U34" s="7"/>
      <c r="V34" s="7"/>
      <c r="W34" s="7"/>
      <c r="X34" s="7"/>
      <c r="Y34" s="7"/>
    </row>
    <row r="35" spans="1:25" ht="15.75" customHeight="1">
      <c r="A35" s="202" t="s">
        <v>1313</v>
      </c>
      <c r="B35" s="193" t="s">
        <v>843</v>
      </c>
      <c r="C35" s="193" t="s">
        <v>582</v>
      </c>
      <c r="D35" s="194" t="s">
        <v>1088</v>
      </c>
      <c r="E35" s="194" t="s">
        <v>1124</v>
      </c>
      <c r="F35" s="7"/>
      <c r="G35" s="7"/>
      <c r="H35" s="7"/>
      <c r="I35" s="7"/>
      <c r="J35" s="7"/>
      <c r="K35" s="7"/>
      <c r="L35" s="7"/>
      <c r="M35" s="7"/>
      <c r="N35" s="7"/>
      <c r="O35" s="7"/>
      <c r="P35" s="7"/>
      <c r="Q35" s="7"/>
      <c r="R35" s="7"/>
      <c r="S35" s="7"/>
      <c r="T35" s="7"/>
      <c r="U35" s="7"/>
      <c r="V35" s="7"/>
      <c r="W35" s="7"/>
      <c r="X35" s="7"/>
      <c r="Y35" s="7"/>
    </row>
    <row r="36" spans="1:25" ht="15.75" customHeight="1">
      <c r="A36" s="196" t="s">
        <v>1307</v>
      </c>
      <c r="B36" s="193" t="s">
        <v>879</v>
      </c>
      <c r="C36" s="193" t="s">
        <v>582</v>
      </c>
      <c r="D36" s="194" t="s">
        <v>1126</v>
      </c>
      <c r="E36" s="194" t="s">
        <v>1127</v>
      </c>
      <c r="F36" s="7"/>
      <c r="G36" s="7"/>
      <c r="H36" s="7"/>
      <c r="I36" s="7"/>
      <c r="J36" s="7"/>
      <c r="K36" s="7"/>
      <c r="L36" s="7"/>
      <c r="M36" s="7"/>
      <c r="N36" s="7"/>
      <c r="O36" s="7"/>
      <c r="P36" s="7"/>
      <c r="Q36" s="7"/>
      <c r="R36" s="7"/>
      <c r="S36" s="7"/>
      <c r="T36" s="7"/>
      <c r="U36" s="7"/>
      <c r="V36" s="7"/>
      <c r="W36" s="7"/>
      <c r="X36" s="7"/>
      <c r="Y36" s="7"/>
    </row>
    <row r="37" spans="1:25" ht="15.75" customHeight="1">
      <c r="A37" s="192" t="s">
        <v>1305</v>
      </c>
      <c r="B37" s="193" t="s">
        <v>895</v>
      </c>
      <c r="C37" s="193" t="s">
        <v>582</v>
      </c>
      <c r="D37" s="194" t="s">
        <v>1121</v>
      </c>
      <c r="E37" s="194" t="s">
        <v>1128</v>
      </c>
      <c r="F37" s="7"/>
      <c r="G37" s="7"/>
      <c r="H37" s="7"/>
      <c r="I37" s="7"/>
      <c r="J37" s="7"/>
      <c r="K37" s="7"/>
      <c r="L37" s="7"/>
      <c r="M37" s="7"/>
      <c r="N37" s="7"/>
      <c r="O37" s="7"/>
      <c r="P37" s="7"/>
      <c r="Q37" s="7"/>
      <c r="R37" s="7"/>
      <c r="S37" s="7"/>
      <c r="T37" s="7"/>
      <c r="U37" s="7"/>
      <c r="V37" s="7"/>
      <c r="W37" s="7"/>
      <c r="X37" s="7"/>
      <c r="Y37" s="7"/>
    </row>
    <row r="38" spans="1:25" ht="15.75" customHeight="1">
      <c r="A38" s="192" t="s">
        <v>1305</v>
      </c>
      <c r="B38" s="193" t="s">
        <v>608</v>
      </c>
      <c r="C38" s="193" t="s">
        <v>582</v>
      </c>
      <c r="D38" s="194" t="s">
        <v>1130</v>
      </c>
      <c r="E38" s="194" t="s">
        <v>1131</v>
      </c>
      <c r="F38" s="7"/>
      <c r="G38" s="7"/>
      <c r="H38" s="7"/>
      <c r="I38" s="7"/>
      <c r="J38" s="7"/>
      <c r="K38" s="7"/>
      <c r="L38" s="7"/>
      <c r="M38" s="7"/>
      <c r="N38" s="7"/>
      <c r="O38" s="7"/>
      <c r="P38" s="7"/>
      <c r="Q38" s="7"/>
      <c r="R38" s="7"/>
      <c r="S38" s="7"/>
      <c r="T38" s="7"/>
      <c r="U38" s="7"/>
      <c r="V38" s="7"/>
      <c r="W38" s="7"/>
      <c r="X38" s="7"/>
      <c r="Y38" s="7"/>
    </row>
    <row r="39" spans="1:25" ht="15.75" customHeight="1">
      <c r="A39" s="192" t="s">
        <v>1305</v>
      </c>
      <c r="B39" s="193" t="s">
        <v>931</v>
      </c>
      <c r="C39" s="193" t="s">
        <v>582</v>
      </c>
      <c r="D39" s="194" t="s">
        <v>1094</v>
      </c>
      <c r="E39" s="194" t="s">
        <v>1133</v>
      </c>
      <c r="F39" s="7"/>
      <c r="G39" s="7"/>
      <c r="H39" s="7"/>
      <c r="I39" s="7"/>
      <c r="J39" s="7"/>
      <c r="K39" s="7"/>
      <c r="L39" s="7"/>
      <c r="M39" s="7"/>
      <c r="N39" s="7"/>
      <c r="O39" s="7"/>
      <c r="P39" s="7"/>
      <c r="Q39" s="7"/>
      <c r="R39" s="7"/>
      <c r="S39" s="7"/>
      <c r="T39" s="7"/>
      <c r="U39" s="7"/>
      <c r="V39" s="7"/>
      <c r="W39" s="7"/>
      <c r="X39" s="7"/>
      <c r="Y39" s="7"/>
    </row>
    <row r="40" spans="1:25" ht="15.75" customHeight="1">
      <c r="A40" s="192" t="s">
        <v>1305</v>
      </c>
      <c r="B40" s="193" t="s">
        <v>954</v>
      </c>
      <c r="C40" s="193" t="s">
        <v>582</v>
      </c>
      <c r="D40" s="194" t="s">
        <v>1094</v>
      </c>
      <c r="E40" s="194" t="s">
        <v>1135</v>
      </c>
      <c r="F40" s="7"/>
      <c r="G40" s="7"/>
      <c r="H40" s="7"/>
      <c r="I40" s="7"/>
      <c r="J40" s="7"/>
      <c r="K40" s="7"/>
      <c r="L40" s="7"/>
      <c r="M40" s="7"/>
      <c r="N40" s="7"/>
      <c r="O40" s="7"/>
      <c r="P40" s="7"/>
      <c r="Q40" s="7"/>
      <c r="R40" s="7"/>
      <c r="S40" s="7"/>
      <c r="T40" s="7"/>
      <c r="U40" s="7"/>
      <c r="V40" s="7"/>
      <c r="W40" s="7"/>
      <c r="X40" s="7"/>
      <c r="Y40" s="7"/>
    </row>
    <row r="41" spans="1:25" ht="15.75" customHeight="1">
      <c r="A41" s="192" t="s">
        <v>1305</v>
      </c>
      <c r="B41" s="193" t="s">
        <v>624</v>
      </c>
      <c r="C41" s="193" t="s">
        <v>582</v>
      </c>
      <c r="D41" s="194" t="s">
        <v>1137</v>
      </c>
      <c r="E41" s="194" t="s">
        <v>1138</v>
      </c>
      <c r="F41" s="7"/>
      <c r="G41" s="7"/>
      <c r="H41" s="7"/>
      <c r="I41" s="7"/>
      <c r="J41" s="7"/>
      <c r="K41" s="7"/>
      <c r="L41" s="7"/>
      <c r="M41" s="7"/>
      <c r="N41" s="7"/>
      <c r="O41" s="7"/>
      <c r="P41" s="7"/>
      <c r="Q41" s="7"/>
      <c r="R41" s="7"/>
      <c r="S41" s="7"/>
      <c r="T41" s="7"/>
      <c r="U41" s="7"/>
      <c r="V41" s="7"/>
      <c r="W41" s="7"/>
      <c r="X41" s="7"/>
      <c r="Y41" s="7"/>
    </row>
    <row r="42" spans="1:25" ht="15.75" customHeight="1">
      <c r="A42" s="203" t="s">
        <v>1314</v>
      </c>
      <c r="B42" s="193" t="s">
        <v>434</v>
      </c>
      <c r="C42" s="193" t="s">
        <v>582</v>
      </c>
      <c r="D42" s="194" t="s">
        <v>1140</v>
      </c>
      <c r="E42" s="194" t="s">
        <v>1141</v>
      </c>
      <c r="F42" s="7"/>
      <c r="G42" s="7"/>
      <c r="H42" s="7"/>
      <c r="I42" s="7"/>
      <c r="J42" s="7"/>
      <c r="K42" s="7"/>
      <c r="L42" s="7"/>
      <c r="M42" s="7"/>
      <c r="N42" s="7"/>
      <c r="O42" s="7"/>
      <c r="P42" s="7"/>
      <c r="Q42" s="7"/>
      <c r="R42" s="7"/>
      <c r="S42" s="7"/>
      <c r="T42" s="7"/>
      <c r="U42" s="7"/>
      <c r="V42" s="7"/>
      <c r="W42" s="7"/>
      <c r="X42" s="7"/>
      <c r="Y42" s="7"/>
    </row>
    <row r="43" spans="1:25" ht="15.75" customHeight="1">
      <c r="A43" s="204" t="s">
        <v>1315</v>
      </c>
      <c r="B43" s="193" t="s">
        <v>1145</v>
      </c>
      <c r="C43" s="193" t="s">
        <v>1143</v>
      </c>
      <c r="D43" s="194" t="s">
        <v>1144</v>
      </c>
      <c r="E43" s="194" t="s">
        <v>1146</v>
      </c>
      <c r="F43" s="7"/>
      <c r="G43" s="7"/>
      <c r="H43" s="7"/>
      <c r="I43" s="7"/>
      <c r="J43" s="7"/>
      <c r="K43" s="7"/>
      <c r="L43" s="7"/>
      <c r="M43" s="7"/>
      <c r="N43" s="7"/>
      <c r="O43" s="7"/>
      <c r="P43" s="7"/>
      <c r="Q43" s="7"/>
      <c r="R43" s="7"/>
      <c r="S43" s="7"/>
      <c r="T43" s="7"/>
      <c r="U43" s="7"/>
      <c r="V43" s="7"/>
      <c r="W43" s="7"/>
      <c r="X43" s="7"/>
      <c r="Y43" s="7"/>
    </row>
    <row r="44" spans="1:25" ht="15.75" customHeight="1">
      <c r="A44" s="204" t="s">
        <v>1315</v>
      </c>
      <c r="B44" s="193" t="s">
        <v>992</v>
      </c>
      <c r="C44" s="193" t="s">
        <v>1143</v>
      </c>
      <c r="D44" s="194" t="s">
        <v>1144</v>
      </c>
      <c r="E44" s="194" t="s">
        <v>1148</v>
      </c>
      <c r="F44" s="7"/>
      <c r="G44" s="7"/>
      <c r="H44" s="7"/>
      <c r="I44" s="7"/>
      <c r="J44" s="7"/>
      <c r="K44" s="7"/>
      <c r="L44" s="7"/>
      <c r="M44" s="7"/>
      <c r="N44" s="7"/>
      <c r="O44" s="7"/>
      <c r="P44" s="7"/>
      <c r="Q44" s="7"/>
      <c r="R44" s="7"/>
      <c r="S44" s="7"/>
      <c r="T44" s="7"/>
      <c r="U44" s="7"/>
      <c r="V44" s="7"/>
      <c r="W44" s="7"/>
      <c r="X44" s="7"/>
      <c r="Y44" s="7"/>
    </row>
    <row r="45" spans="1:25" ht="15.75" customHeight="1">
      <c r="A45" s="198" t="s">
        <v>1309</v>
      </c>
      <c r="B45" s="193" t="s">
        <v>1151</v>
      </c>
      <c r="C45" s="193" t="s">
        <v>1143</v>
      </c>
      <c r="D45" s="194" t="s">
        <v>1150</v>
      </c>
      <c r="E45" s="194" t="s">
        <v>1152</v>
      </c>
      <c r="F45" s="7"/>
      <c r="G45" s="7"/>
      <c r="H45" s="7"/>
      <c r="I45" s="7"/>
      <c r="J45" s="7"/>
      <c r="K45" s="7"/>
      <c r="L45" s="7"/>
      <c r="M45" s="7"/>
      <c r="N45" s="7"/>
      <c r="O45" s="7"/>
      <c r="P45" s="7"/>
      <c r="Q45" s="7"/>
      <c r="R45" s="7"/>
      <c r="S45" s="7"/>
      <c r="T45" s="7"/>
      <c r="U45" s="7"/>
      <c r="V45" s="7"/>
      <c r="W45" s="7"/>
      <c r="X45" s="7"/>
      <c r="Y45" s="7"/>
    </row>
    <row r="46" spans="1:25" ht="15.75" customHeight="1">
      <c r="A46" s="198" t="s">
        <v>1309</v>
      </c>
      <c r="B46" s="193" t="s">
        <v>631</v>
      </c>
      <c r="C46" s="193" t="s">
        <v>1143</v>
      </c>
      <c r="D46" s="194" t="s">
        <v>1154</v>
      </c>
      <c r="E46" s="194" t="s">
        <v>1155</v>
      </c>
      <c r="F46" s="7"/>
      <c r="G46" s="7"/>
      <c r="H46" s="7"/>
      <c r="I46" s="7"/>
      <c r="J46" s="7"/>
      <c r="K46" s="7"/>
      <c r="L46" s="7"/>
      <c r="M46" s="7"/>
      <c r="N46" s="7"/>
      <c r="O46" s="7"/>
      <c r="P46" s="7"/>
      <c r="Q46" s="7"/>
      <c r="R46" s="7"/>
      <c r="S46" s="7"/>
      <c r="T46" s="7"/>
      <c r="U46" s="7"/>
      <c r="V46" s="7"/>
      <c r="W46" s="7"/>
      <c r="X46" s="7"/>
      <c r="Y46" s="7"/>
    </row>
    <row r="47" spans="1:25" ht="15.75" customHeight="1">
      <c r="A47" s="202" t="s">
        <v>1313</v>
      </c>
      <c r="B47" s="193" t="s">
        <v>824</v>
      </c>
      <c r="C47" s="193" t="s">
        <v>1143</v>
      </c>
      <c r="D47" s="194" t="s">
        <v>1157</v>
      </c>
      <c r="E47" s="194" t="s">
        <v>1158</v>
      </c>
      <c r="F47" s="7"/>
      <c r="G47" s="7"/>
      <c r="H47" s="7"/>
      <c r="I47" s="7"/>
      <c r="J47" s="7"/>
      <c r="K47" s="7"/>
      <c r="L47" s="7"/>
      <c r="M47" s="7"/>
      <c r="N47" s="7"/>
      <c r="O47" s="7"/>
      <c r="P47" s="7"/>
      <c r="Q47" s="7"/>
      <c r="R47" s="7"/>
      <c r="S47" s="7"/>
      <c r="T47" s="7"/>
      <c r="U47" s="7"/>
      <c r="V47" s="7"/>
      <c r="W47" s="7"/>
      <c r="X47" s="7"/>
      <c r="Y47" s="7"/>
    </row>
    <row r="48" spans="1:25" ht="15.75" customHeight="1">
      <c r="A48" s="202" t="s">
        <v>1313</v>
      </c>
      <c r="B48" s="193" t="s">
        <v>827</v>
      </c>
      <c r="C48" s="193" t="s">
        <v>1143</v>
      </c>
      <c r="D48" s="194" t="s">
        <v>1157</v>
      </c>
      <c r="E48" s="194" t="s">
        <v>1160</v>
      </c>
      <c r="F48" s="7"/>
      <c r="G48" s="7"/>
      <c r="H48" s="7"/>
      <c r="I48" s="7"/>
      <c r="J48" s="7"/>
      <c r="K48" s="7"/>
      <c r="L48" s="7"/>
      <c r="M48" s="7"/>
      <c r="N48" s="7"/>
      <c r="O48" s="7"/>
      <c r="P48" s="7"/>
      <c r="Q48" s="7"/>
      <c r="R48" s="7"/>
      <c r="S48" s="7"/>
      <c r="T48" s="7"/>
      <c r="U48" s="7"/>
      <c r="V48" s="7"/>
      <c r="W48" s="7"/>
      <c r="X48" s="7"/>
      <c r="Y48" s="7"/>
    </row>
    <row r="49" spans="1:25" ht="15.75" customHeight="1">
      <c r="A49" s="202" t="s">
        <v>1313</v>
      </c>
      <c r="B49" s="193" t="s">
        <v>830</v>
      </c>
      <c r="C49" s="193" t="s">
        <v>1143</v>
      </c>
      <c r="D49" s="194" t="s">
        <v>1157</v>
      </c>
      <c r="E49" s="194" t="s">
        <v>1160</v>
      </c>
      <c r="F49" s="7"/>
      <c r="G49" s="7"/>
      <c r="H49" s="7"/>
      <c r="I49" s="7"/>
      <c r="J49" s="7"/>
      <c r="K49" s="7"/>
      <c r="L49" s="7"/>
      <c r="M49" s="7"/>
      <c r="N49" s="7"/>
      <c r="O49" s="7"/>
      <c r="P49" s="7"/>
      <c r="Q49" s="7"/>
      <c r="R49" s="7"/>
      <c r="S49" s="7"/>
      <c r="T49" s="7"/>
      <c r="U49" s="7"/>
      <c r="V49" s="7"/>
      <c r="W49" s="7"/>
      <c r="X49" s="7"/>
      <c r="Y49" s="7"/>
    </row>
    <row r="50" spans="1:25" ht="15.75" customHeight="1">
      <c r="A50" s="202" t="s">
        <v>1313</v>
      </c>
      <c r="B50" s="193" t="s">
        <v>834</v>
      </c>
      <c r="C50" s="193" t="s">
        <v>1143</v>
      </c>
      <c r="D50" s="194" t="s">
        <v>1157</v>
      </c>
      <c r="E50" s="194" t="s">
        <v>1162</v>
      </c>
      <c r="F50" s="7"/>
      <c r="G50" s="7"/>
      <c r="H50" s="7"/>
      <c r="I50" s="7"/>
      <c r="J50" s="7"/>
      <c r="K50" s="7"/>
      <c r="L50" s="7"/>
      <c r="M50" s="7"/>
      <c r="N50" s="7"/>
      <c r="O50" s="7"/>
      <c r="P50" s="7"/>
      <c r="Q50" s="7"/>
      <c r="R50" s="7"/>
      <c r="S50" s="7"/>
      <c r="T50" s="7"/>
      <c r="U50" s="7"/>
      <c r="V50" s="7"/>
      <c r="W50" s="7"/>
      <c r="X50" s="7"/>
      <c r="Y50" s="7"/>
    </row>
    <row r="51" spans="1:25" ht="15.75" customHeight="1">
      <c r="A51" s="202" t="s">
        <v>1313</v>
      </c>
      <c r="B51" s="193" t="s">
        <v>838</v>
      </c>
      <c r="C51" s="193" t="s">
        <v>1143</v>
      </c>
      <c r="D51" s="194" t="s">
        <v>1157</v>
      </c>
      <c r="E51" s="194" t="s">
        <v>1164</v>
      </c>
      <c r="F51" s="7"/>
      <c r="G51" s="7"/>
      <c r="H51" s="7"/>
      <c r="I51" s="7"/>
      <c r="J51" s="7"/>
      <c r="K51" s="7"/>
      <c r="L51" s="7"/>
      <c r="M51" s="7"/>
      <c r="N51" s="7"/>
      <c r="O51" s="7"/>
      <c r="P51" s="7"/>
      <c r="Q51" s="7"/>
      <c r="R51" s="7"/>
      <c r="S51" s="7"/>
      <c r="T51" s="7"/>
      <c r="U51" s="7"/>
      <c r="V51" s="7"/>
      <c r="W51" s="7"/>
      <c r="X51" s="7"/>
      <c r="Y51" s="7"/>
    </row>
    <row r="52" spans="1:25" ht="15.75" customHeight="1">
      <c r="A52" s="202" t="s">
        <v>1313</v>
      </c>
      <c r="B52" s="193" t="s">
        <v>840</v>
      </c>
      <c r="C52" s="193" t="s">
        <v>1143</v>
      </c>
      <c r="D52" s="194" t="s">
        <v>1157</v>
      </c>
      <c r="E52" s="194" t="s">
        <v>1166</v>
      </c>
      <c r="F52" s="7"/>
      <c r="G52" s="7"/>
      <c r="H52" s="7"/>
      <c r="I52" s="7"/>
      <c r="J52" s="7"/>
      <c r="K52" s="7"/>
      <c r="L52" s="7"/>
      <c r="M52" s="7"/>
      <c r="N52" s="7"/>
      <c r="O52" s="7"/>
      <c r="P52" s="7"/>
      <c r="Q52" s="7"/>
      <c r="R52" s="7"/>
      <c r="S52" s="7"/>
      <c r="T52" s="7"/>
      <c r="U52" s="7"/>
      <c r="V52" s="7"/>
      <c r="W52" s="7"/>
      <c r="X52" s="7"/>
      <c r="Y52" s="7"/>
    </row>
    <row r="53" spans="1:25" ht="15.75" customHeight="1">
      <c r="A53" s="202" t="s">
        <v>1313</v>
      </c>
      <c r="B53" s="193" t="s">
        <v>843</v>
      </c>
      <c r="C53" s="193" t="s">
        <v>1143</v>
      </c>
      <c r="D53" s="194" t="s">
        <v>1157</v>
      </c>
      <c r="E53" s="194" t="s">
        <v>1168</v>
      </c>
      <c r="F53" s="7"/>
      <c r="G53" s="7"/>
      <c r="H53" s="7"/>
      <c r="I53" s="7"/>
      <c r="J53" s="7"/>
      <c r="K53" s="7"/>
      <c r="L53" s="7"/>
      <c r="M53" s="7"/>
      <c r="N53" s="7"/>
      <c r="O53" s="7"/>
      <c r="P53" s="7"/>
      <c r="Q53" s="7"/>
      <c r="R53" s="7"/>
      <c r="S53" s="7"/>
      <c r="T53" s="7"/>
      <c r="U53" s="7"/>
      <c r="V53" s="7"/>
      <c r="W53" s="7"/>
      <c r="X53" s="7"/>
      <c r="Y53" s="7"/>
    </row>
    <row r="54" spans="1:25" ht="15.75" customHeight="1">
      <c r="A54" s="197" t="s">
        <v>1308</v>
      </c>
      <c r="B54" s="193" t="s">
        <v>702</v>
      </c>
      <c r="C54" s="193" t="s">
        <v>590</v>
      </c>
      <c r="D54" s="194" t="s">
        <v>1170</v>
      </c>
      <c r="E54" s="194" t="s">
        <v>1171</v>
      </c>
      <c r="F54" s="7"/>
      <c r="G54" s="7"/>
      <c r="H54" s="7"/>
      <c r="I54" s="7"/>
      <c r="J54" s="7"/>
      <c r="K54" s="7"/>
      <c r="L54" s="7"/>
      <c r="M54" s="7"/>
      <c r="N54" s="7"/>
      <c r="O54" s="7"/>
      <c r="P54" s="7"/>
      <c r="Q54" s="7"/>
      <c r="R54" s="7"/>
      <c r="S54" s="7"/>
      <c r="T54" s="7"/>
      <c r="U54" s="7"/>
      <c r="V54" s="7"/>
      <c r="W54" s="7"/>
      <c r="X54" s="7"/>
      <c r="Y54" s="7"/>
    </row>
    <row r="55" spans="1:25" ht="15.75" customHeight="1">
      <c r="A55" s="198" t="s">
        <v>1309</v>
      </c>
      <c r="B55" s="193" t="s">
        <v>755</v>
      </c>
      <c r="C55" s="193" t="s">
        <v>590</v>
      </c>
      <c r="D55" s="194" t="s">
        <v>1173</v>
      </c>
      <c r="E55" s="194" t="s">
        <v>1174</v>
      </c>
      <c r="F55" s="7"/>
      <c r="G55" s="7"/>
      <c r="H55" s="7"/>
      <c r="I55" s="7"/>
      <c r="J55" s="7"/>
      <c r="K55" s="7"/>
      <c r="L55" s="7"/>
      <c r="M55" s="7"/>
      <c r="N55" s="7"/>
      <c r="O55" s="7"/>
      <c r="P55" s="7"/>
      <c r="Q55" s="7"/>
      <c r="R55" s="7"/>
      <c r="S55" s="7"/>
      <c r="T55" s="7"/>
      <c r="U55" s="7"/>
      <c r="V55" s="7"/>
      <c r="W55" s="7"/>
      <c r="X55" s="7"/>
      <c r="Y55" s="7"/>
    </row>
    <row r="56" spans="1:25" ht="15.75" customHeight="1">
      <c r="A56" s="192" t="s">
        <v>1305</v>
      </c>
      <c r="B56" s="193" t="s">
        <v>608</v>
      </c>
      <c r="C56" s="193" t="s">
        <v>590</v>
      </c>
      <c r="D56" s="194" t="s">
        <v>1173</v>
      </c>
      <c r="E56" s="194" t="s">
        <v>1176</v>
      </c>
      <c r="F56" s="7"/>
      <c r="G56" s="7"/>
      <c r="H56" s="7"/>
      <c r="I56" s="7"/>
      <c r="J56" s="7"/>
      <c r="K56" s="7"/>
      <c r="L56" s="7"/>
      <c r="M56" s="7"/>
      <c r="N56" s="7"/>
      <c r="O56" s="7"/>
      <c r="P56" s="7"/>
      <c r="Q56" s="7"/>
      <c r="R56" s="7"/>
      <c r="S56" s="7"/>
      <c r="T56" s="7"/>
      <c r="U56" s="7"/>
      <c r="V56" s="7"/>
      <c r="W56" s="7"/>
      <c r="X56" s="7"/>
      <c r="Y56" s="7"/>
    </row>
    <row r="57" spans="1:25" ht="15.75" customHeight="1">
      <c r="A57" s="192" t="s">
        <v>1305</v>
      </c>
      <c r="B57" s="193" t="s">
        <v>618</v>
      </c>
      <c r="C57" s="193" t="s">
        <v>590</v>
      </c>
      <c r="D57" s="194" t="s">
        <v>1173</v>
      </c>
      <c r="E57" s="194" t="s">
        <v>1178</v>
      </c>
      <c r="F57" s="7"/>
      <c r="G57" s="7"/>
      <c r="H57" s="7"/>
      <c r="I57" s="7"/>
      <c r="J57" s="7"/>
      <c r="K57" s="7"/>
      <c r="L57" s="7"/>
      <c r="M57" s="7"/>
      <c r="N57" s="7"/>
      <c r="O57" s="7"/>
      <c r="P57" s="7"/>
      <c r="Q57" s="7"/>
      <c r="R57" s="7"/>
      <c r="S57" s="7"/>
      <c r="T57" s="7"/>
      <c r="U57" s="7"/>
      <c r="V57" s="7"/>
      <c r="W57" s="7"/>
      <c r="X57" s="7"/>
      <c r="Y57" s="7"/>
    </row>
    <row r="58" spans="1:25" ht="15.75" customHeight="1">
      <c r="A58" s="192" t="s">
        <v>1305</v>
      </c>
      <c r="B58" s="193" t="s">
        <v>618</v>
      </c>
      <c r="C58" s="193" t="s">
        <v>590</v>
      </c>
      <c r="D58" s="194" t="s">
        <v>1170</v>
      </c>
      <c r="E58" s="194" t="s">
        <v>1180</v>
      </c>
      <c r="F58" s="7"/>
      <c r="G58" s="7"/>
      <c r="H58" s="7"/>
      <c r="I58" s="7"/>
      <c r="J58" s="7"/>
      <c r="K58" s="7"/>
      <c r="L58" s="7"/>
      <c r="M58" s="7"/>
      <c r="N58" s="7"/>
      <c r="O58" s="7"/>
      <c r="P58" s="7"/>
      <c r="Q58" s="7"/>
      <c r="R58" s="7"/>
      <c r="S58" s="7"/>
      <c r="T58" s="7"/>
      <c r="U58" s="7"/>
      <c r="V58" s="7"/>
      <c r="W58" s="7"/>
      <c r="X58" s="7"/>
      <c r="Y58" s="7"/>
    </row>
    <row r="59" spans="1:25" ht="15.75" customHeight="1">
      <c r="A59" s="203" t="s">
        <v>1314</v>
      </c>
      <c r="B59" s="193" t="s">
        <v>434</v>
      </c>
      <c r="C59" s="193" t="s">
        <v>590</v>
      </c>
      <c r="D59" s="194" t="s">
        <v>1182</v>
      </c>
      <c r="E59" s="194" t="s">
        <v>1183</v>
      </c>
      <c r="F59" s="7"/>
      <c r="G59" s="7"/>
      <c r="H59" s="7"/>
      <c r="I59" s="7"/>
      <c r="J59" s="7"/>
      <c r="K59" s="7"/>
      <c r="L59" s="7"/>
      <c r="M59" s="7"/>
      <c r="N59" s="7"/>
      <c r="O59" s="7"/>
      <c r="P59" s="7"/>
      <c r="Q59" s="7"/>
      <c r="R59" s="7"/>
      <c r="S59" s="7"/>
      <c r="T59" s="7"/>
      <c r="U59" s="7"/>
      <c r="V59" s="7"/>
      <c r="W59" s="7"/>
      <c r="X59" s="7"/>
      <c r="Y59" s="7"/>
    </row>
    <row r="60" spans="1:25" ht="15.75" customHeight="1">
      <c r="A60" s="202" t="s">
        <v>1313</v>
      </c>
      <c r="B60" s="193" t="s">
        <v>832</v>
      </c>
      <c r="C60" s="193" t="s">
        <v>1185</v>
      </c>
      <c r="D60" s="194" t="s">
        <v>1186</v>
      </c>
      <c r="E60" s="194" t="s">
        <v>1187</v>
      </c>
      <c r="F60" s="7"/>
      <c r="G60" s="7"/>
      <c r="H60" s="7"/>
      <c r="I60" s="7"/>
      <c r="J60" s="7"/>
      <c r="K60" s="7"/>
      <c r="L60" s="7"/>
      <c r="M60" s="7"/>
      <c r="N60" s="7"/>
      <c r="O60" s="7"/>
      <c r="P60" s="7"/>
      <c r="Q60" s="7"/>
      <c r="R60" s="7"/>
      <c r="S60" s="7"/>
      <c r="T60" s="7"/>
      <c r="U60" s="7"/>
      <c r="V60" s="7"/>
      <c r="W60" s="7"/>
      <c r="X60" s="7"/>
      <c r="Y60" s="7"/>
    </row>
    <row r="61" spans="1:25" ht="15.75" customHeight="1">
      <c r="A61" s="192" t="s">
        <v>1305</v>
      </c>
      <c r="B61" s="193" t="s">
        <v>895</v>
      </c>
      <c r="C61" s="193" t="s">
        <v>1189</v>
      </c>
      <c r="D61" s="194" t="s">
        <v>1190</v>
      </c>
      <c r="E61" s="194" t="s">
        <v>1191</v>
      </c>
      <c r="F61" s="7"/>
      <c r="G61" s="7"/>
      <c r="H61" s="7"/>
      <c r="I61" s="7"/>
      <c r="J61" s="7"/>
      <c r="K61" s="7"/>
      <c r="L61" s="7"/>
      <c r="M61" s="7"/>
      <c r="N61" s="7"/>
      <c r="O61" s="7"/>
      <c r="P61" s="7"/>
      <c r="Q61" s="7"/>
      <c r="R61" s="7"/>
      <c r="S61" s="7"/>
      <c r="T61" s="7"/>
      <c r="U61" s="7"/>
      <c r="V61" s="7"/>
      <c r="W61" s="7"/>
      <c r="X61" s="7"/>
      <c r="Y61" s="7"/>
    </row>
    <row r="62" spans="1:25" ht="15.75" customHeight="1">
      <c r="A62" s="192" t="s">
        <v>1305</v>
      </c>
      <c r="B62" s="193" t="s">
        <v>900</v>
      </c>
      <c r="C62" s="193" t="s">
        <v>1189</v>
      </c>
      <c r="D62" s="194" t="s">
        <v>1190</v>
      </c>
      <c r="E62" s="194" t="s">
        <v>1193</v>
      </c>
      <c r="F62" s="7"/>
      <c r="G62" s="7"/>
      <c r="H62" s="7"/>
      <c r="I62" s="7"/>
      <c r="J62" s="7"/>
      <c r="K62" s="7"/>
      <c r="L62" s="7"/>
      <c r="M62" s="7"/>
      <c r="N62" s="7"/>
      <c r="O62" s="7"/>
      <c r="P62" s="7"/>
      <c r="Q62" s="7"/>
      <c r="R62" s="7"/>
      <c r="S62" s="7"/>
      <c r="T62" s="7"/>
      <c r="U62" s="7"/>
      <c r="V62" s="7"/>
      <c r="W62" s="7"/>
      <c r="X62" s="7"/>
      <c r="Y62" s="7"/>
    </row>
    <row r="63" spans="1:25" ht="15.75" customHeight="1">
      <c r="A63" s="192" t="s">
        <v>1305</v>
      </c>
      <c r="B63" s="193" t="s">
        <v>978</v>
      </c>
      <c r="C63" s="193" t="s">
        <v>1189</v>
      </c>
      <c r="D63" s="194" t="s">
        <v>1190</v>
      </c>
      <c r="E63" s="194" t="s">
        <v>1195</v>
      </c>
      <c r="F63" s="7"/>
      <c r="G63" s="7"/>
      <c r="H63" s="7"/>
      <c r="I63" s="7"/>
      <c r="J63" s="7"/>
      <c r="K63" s="7"/>
      <c r="L63" s="7"/>
      <c r="M63" s="7"/>
      <c r="N63" s="7"/>
      <c r="O63" s="7"/>
      <c r="P63" s="7"/>
      <c r="Q63" s="7"/>
      <c r="R63" s="7"/>
      <c r="S63" s="7"/>
      <c r="T63" s="7"/>
      <c r="U63" s="7"/>
      <c r="V63" s="7"/>
      <c r="W63" s="7"/>
      <c r="X63" s="7"/>
      <c r="Y63" s="7"/>
    </row>
    <row r="64" spans="1:25" ht="15.75" customHeight="1">
      <c r="A64" s="192" t="s">
        <v>1305</v>
      </c>
      <c r="B64" s="193" t="s">
        <v>954</v>
      </c>
      <c r="C64" s="193" t="s">
        <v>1189</v>
      </c>
      <c r="D64" s="194" t="s">
        <v>1197</v>
      </c>
      <c r="E64" s="194" t="s">
        <v>1198</v>
      </c>
      <c r="F64" s="7"/>
      <c r="G64" s="7"/>
      <c r="H64" s="7"/>
      <c r="I64" s="7"/>
      <c r="J64" s="7"/>
      <c r="K64" s="7"/>
      <c r="L64" s="7"/>
      <c r="M64" s="7"/>
      <c r="N64" s="7"/>
      <c r="O64" s="7"/>
      <c r="P64" s="7"/>
      <c r="Q64" s="7"/>
      <c r="R64" s="7"/>
      <c r="S64" s="7"/>
      <c r="T64" s="7"/>
      <c r="U64" s="7"/>
      <c r="V64" s="7"/>
      <c r="W64" s="7"/>
      <c r="X64" s="7"/>
      <c r="Y64" s="7"/>
    </row>
    <row r="65" spans="1:25" ht="15.75" customHeight="1">
      <c r="A65" s="192" t="s">
        <v>1305</v>
      </c>
      <c r="B65" s="193" t="s">
        <v>1029</v>
      </c>
      <c r="C65" s="193" t="s">
        <v>1189</v>
      </c>
      <c r="D65" s="194" t="s">
        <v>1197</v>
      </c>
      <c r="E65" s="194" t="s">
        <v>1199</v>
      </c>
      <c r="F65" s="7"/>
      <c r="G65" s="7"/>
      <c r="H65" s="7"/>
      <c r="I65" s="7"/>
      <c r="J65" s="7"/>
      <c r="K65" s="7"/>
      <c r="L65" s="7"/>
      <c r="M65" s="7"/>
      <c r="N65" s="7"/>
      <c r="O65" s="7"/>
      <c r="P65" s="7"/>
      <c r="Q65" s="7"/>
      <c r="R65" s="7"/>
      <c r="S65" s="7"/>
      <c r="T65" s="7"/>
      <c r="U65" s="7"/>
      <c r="V65" s="7"/>
      <c r="W65" s="7"/>
      <c r="X65" s="7"/>
      <c r="Y65" s="7"/>
    </row>
    <row r="66" spans="1:25" ht="15.75" customHeight="1">
      <c r="A66" s="192" t="s">
        <v>1305</v>
      </c>
      <c r="B66" s="193" t="s">
        <v>982</v>
      </c>
      <c r="C66" s="193" t="s">
        <v>1189</v>
      </c>
      <c r="D66" s="194" t="s">
        <v>1197</v>
      </c>
      <c r="E66" s="194" t="s">
        <v>1201</v>
      </c>
      <c r="F66" s="7"/>
      <c r="G66" s="7"/>
      <c r="H66" s="7"/>
      <c r="I66" s="7"/>
      <c r="J66" s="7"/>
      <c r="K66" s="7"/>
      <c r="L66" s="7"/>
      <c r="M66" s="7"/>
      <c r="N66" s="7"/>
      <c r="O66" s="7"/>
      <c r="P66" s="7"/>
      <c r="Q66" s="7"/>
      <c r="R66" s="7"/>
      <c r="S66" s="7"/>
      <c r="T66" s="7"/>
      <c r="U66" s="7"/>
      <c r="V66" s="7"/>
      <c r="W66" s="7"/>
      <c r="X66" s="7"/>
      <c r="Y66" s="7"/>
    </row>
    <row r="67" spans="1:25" ht="15.75" customHeight="1">
      <c r="A67" s="197" t="s">
        <v>1308</v>
      </c>
      <c r="B67" s="193" t="s">
        <v>692</v>
      </c>
      <c r="C67" s="193" t="s">
        <v>1202</v>
      </c>
      <c r="D67" s="194" t="s">
        <v>1203</v>
      </c>
      <c r="E67" s="194" t="s">
        <v>1204</v>
      </c>
      <c r="F67" s="7"/>
      <c r="G67" s="7"/>
      <c r="H67" s="7"/>
      <c r="I67" s="7"/>
      <c r="J67" s="7"/>
      <c r="K67" s="7"/>
      <c r="L67" s="7"/>
      <c r="M67" s="7"/>
      <c r="N67" s="7"/>
      <c r="O67" s="7"/>
      <c r="P67" s="7"/>
      <c r="Q67" s="7"/>
      <c r="R67" s="7"/>
      <c r="S67" s="7"/>
      <c r="T67" s="7"/>
      <c r="U67" s="7"/>
      <c r="V67" s="7"/>
      <c r="W67" s="7"/>
      <c r="X67" s="7"/>
      <c r="Y67" s="7"/>
    </row>
    <row r="68" spans="1:25" ht="15.75" customHeight="1">
      <c r="A68" s="192" t="s">
        <v>1305</v>
      </c>
      <c r="B68" s="193" t="s">
        <v>1074</v>
      </c>
      <c r="C68" s="193" t="s">
        <v>1202</v>
      </c>
      <c r="D68" s="194" t="s">
        <v>1205</v>
      </c>
      <c r="E68" s="194" t="s">
        <v>1206</v>
      </c>
      <c r="F68" s="7"/>
      <c r="G68" s="7"/>
      <c r="H68" s="7"/>
      <c r="I68" s="7"/>
      <c r="J68" s="7"/>
      <c r="K68" s="7"/>
      <c r="L68" s="7"/>
      <c r="M68" s="7"/>
      <c r="N68" s="7"/>
      <c r="O68" s="7"/>
      <c r="P68" s="7"/>
      <c r="Q68" s="7"/>
      <c r="R68" s="7"/>
      <c r="S68" s="7"/>
      <c r="T68" s="7"/>
      <c r="U68" s="7"/>
      <c r="V68" s="7"/>
      <c r="W68" s="7"/>
      <c r="X68" s="7"/>
      <c r="Y68" s="7"/>
    </row>
    <row r="69" spans="1:25" ht="15.75" customHeight="1">
      <c r="A69" s="192" t="s">
        <v>1305</v>
      </c>
      <c r="B69" s="193" t="s">
        <v>900</v>
      </c>
      <c r="C69" s="193" t="s">
        <v>1202</v>
      </c>
      <c r="D69" s="194" t="s">
        <v>1205</v>
      </c>
      <c r="E69" s="194" t="s">
        <v>1206</v>
      </c>
      <c r="F69" s="7"/>
      <c r="G69" s="7"/>
      <c r="H69" s="7"/>
      <c r="I69" s="7"/>
      <c r="J69" s="7"/>
      <c r="K69" s="7"/>
      <c r="L69" s="7"/>
      <c r="M69" s="7"/>
      <c r="N69" s="7"/>
      <c r="O69" s="7"/>
      <c r="P69" s="7"/>
      <c r="Q69" s="7"/>
      <c r="R69" s="7"/>
      <c r="S69" s="7"/>
      <c r="T69" s="7"/>
      <c r="U69" s="7"/>
      <c r="V69" s="7"/>
      <c r="W69" s="7"/>
      <c r="X69" s="7"/>
      <c r="Y69" s="7"/>
    </row>
    <row r="70" spans="1:25" ht="15.75" customHeight="1">
      <c r="A70" s="198" t="s">
        <v>1309</v>
      </c>
      <c r="B70" s="193" t="s">
        <v>631</v>
      </c>
      <c r="C70" s="193" t="s">
        <v>629</v>
      </c>
      <c r="D70" s="194" t="s">
        <v>630</v>
      </c>
      <c r="E70" s="194" t="s">
        <v>632</v>
      </c>
      <c r="F70" s="7"/>
      <c r="G70" s="7"/>
      <c r="H70" s="7"/>
      <c r="I70" s="7"/>
      <c r="J70" s="7"/>
      <c r="K70" s="7"/>
      <c r="L70" s="7"/>
      <c r="M70" s="7"/>
      <c r="N70" s="7"/>
      <c r="O70" s="7"/>
      <c r="P70" s="7"/>
      <c r="Q70" s="7"/>
      <c r="R70" s="7"/>
      <c r="S70" s="7"/>
      <c r="T70" s="7"/>
      <c r="U70" s="7"/>
      <c r="V70" s="7"/>
      <c r="W70" s="7"/>
      <c r="X70" s="7"/>
      <c r="Y70" s="7"/>
    </row>
    <row r="71" spans="1:25" ht="15.75" customHeight="1">
      <c r="A71" s="197" t="s">
        <v>1308</v>
      </c>
      <c r="B71" s="193" t="s">
        <v>637</v>
      </c>
      <c r="C71" s="193" t="s">
        <v>494</v>
      </c>
      <c r="D71" s="194" t="s">
        <v>636</v>
      </c>
      <c r="E71" s="194" t="s">
        <v>638</v>
      </c>
      <c r="F71" s="7"/>
      <c r="G71" s="7"/>
      <c r="H71" s="7"/>
      <c r="I71" s="7"/>
      <c r="J71" s="7"/>
      <c r="K71" s="7"/>
      <c r="L71" s="7"/>
      <c r="M71" s="7"/>
      <c r="N71" s="7"/>
      <c r="O71" s="7"/>
      <c r="P71" s="7"/>
      <c r="Q71" s="7"/>
      <c r="R71" s="7"/>
      <c r="S71" s="7"/>
      <c r="T71" s="7"/>
      <c r="U71" s="7"/>
      <c r="V71" s="7"/>
      <c r="W71" s="7"/>
      <c r="X71" s="7"/>
      <c r="Y71" s="7"/>
    </row>
    <row r="72" spans="1:25" ht="15.75" customHeight="1">
      <c r="A72" s="197" t="s">
        <v>1308</v>
      </c>
      <c r="B72" s="193" t="s">
        <v>637</v>
      </c>
      <c r="C72" s="193" t="s">
        <v>494</v>
      </c>
      <c r="D72" s="194" t="s">
        <v>642</v>
      </c>
      <c r="E72" s="194" t="s">
        <v>643</v>
      </c>
      <c r="F72" s="7"/>
      <c r="G72" s="7"/>
      <c r="H72" s="7"/>
      <c r="I72" s="7"/>
      <c r="J72" s="7"/>
      <c r="K72" s="7"/>
      <c r="L72" s="7"/>
      <c r="M72" s="7"/>
      <c r="N72" s="7"/>
      <c r="O72" s="7"/>
      <c r="P72" s="7"/>
      <c r="Q72" s="7"/>
      <c r="R72" s="7"/>
      <c r="S72" s="7"/>
      <c r="T72" s="7"/>
      <c r="U72" s="7"/>
      <c r="V72" s="7"/>
      <c r="W72" s="7"/>
      <c r="X72" s="7"/>
      <c r="Y72" s="7"/>
    </row>
    <row r="73" spans="1:25" ht="15.75" customHeight="1">
      <c r="A73" s="197" t="s">
        <v>1308</v>
      </c>
      <c r="B73" s="193" t="s">
        <v>647</v>
      </c>
      <c r="C73" s="193" t="s">
        <v>494</v>
      </c>
      <c r="D73" s="194" t="s">
        <v>636</v>
      </c>
      <c r="E73" s="194" t="s">
        <v>648</v>
      </c>
      <c r="F73" s="7"/>
      <c r="G73" s="7"/>
      <c r="H73" s="7"/>
      <c r="I73" s="7"/>
      <c r="J73" s="7"/>
      <c r="K73" s="7"/>
      <c r="L73" s="7"/>
      <c r="M73" s="7"/>
      <c r="N73" s="7"/>
      <c r="O73" s="7"/>
      <c r="P73" s="7"/>
      <c r="Q73" s="7"/>
      <c r="R73" s="7"/>
      <c r="S73" s="7"/>
      <c r="T73" s="7"/>
      <c r="U73" s="7"/>
      <c r="V73" s="7"/>
      <c r="W73" s="7"/>
      <c r="X73" s="7"/>
      <c r="Y73" s="7"/>
    </row>
    <row r="74" spans="1:25" ht="15.75" customHeight="1">
      <c r="A74" s="197" t="s">
        <v>1308</v>
      </c>
      <c r="B74" s="193" t="s">
        <v>647</v>
      </c>
      <c r="C74" s="193" t="s">
        <v>494</v>
      </c>
      <c r="D74" s="194" t="s">
        <v>652</v>
      </c>
      <c r="E74" s="194" t="s">
        <v>653</v>
      </c>
      <c r="F74" s="7"/>
      <c r="G74" s="7"/>
      <c r="H74" s="7"/>
      <c r="I74" s="7"/>
      <c r="J74" s="7"/>
      <c r="K74" s="7"/>
      <c r="L74" s="7"/>
      <c r="M74" s="7"/>
      <c r="N74" s="7"/>
      <c r="O74" s="7"/>
      <c r="P74" s="7"/>
      <c r="Q74" s="7"/>
      <c r="R74" s="7"/>
      <c r="S74" s="7"/>
      <c r="T74" s="7"/>
      <c r="U74" s="7"/>
      <c r="V74" s="7"/>
      <c r="W74" s="7"/>
      <c r="X74" s="7"/>
      <c r="Y74" s="7"/>
    </row>
    <row r="75" spans="1:25" ht="15.75" customHeight="1">
      <c r="A75" s="197" t="s">
        <v>1308</v>
      </c>
      <c r="B75" s="193" t="s">
        <v>647</v>
      </c>
      <c r="C75" s="193" t="s">
        <v>494</v>
      </c>
      <c r="D75" s="194" t="s">
        <v>642</v>
      </c>
      <c r="E75" s="194" t="s">
        <v>657</v>
      </c>
      <c r="F75" s="7"/>
      <c r="G75" s="7"/>
      <c r="H75" s="7"/>
      <c r="I75" s="7"/>
      <c r="J75" s="7"/>
      <c r="K75" s="7"/>
      <c r="L75" s="7"/>
      <c r="M75" s="7"/>
      <c r="N75" s="7"/>
      <c r="O75" s="7"/>
      <c r="P75" s="7"/>
      <c r="Q75" s="7"/>
      <c r="R75" s="7"/>
      <c r="S75" s="7"/>
      <c r="T75" s="7"/>
      <c r="U75" s="7"/>
      <c r="V75" s="7"/>
      <c r="W75" s="7"/>
      <c r="X75" s="7"/>
      <c r="Y75" s="7"/>
    </row>
    <row r="76" spans="1:25" ht="15.75" customHeight="1">
      <c r="A76" s="197" t="s">
        <v>1308</v>
      </c>
      <c r="B76" s="193" t="s">
        <v>647</v>
      </c>
      <c r="C76" s="193" t="s">
        <v>494</v>
      </c>
      <c r="D76" s="194" t="s">
        <v>660</v>
      </c>
      <c r="E76" s="194" t="s">
        <v>661</v>
      </c>
      <c r="F76" s="7"/>
      <c r="G76" s="7"/>
      <c r="H76" s="7"/>
      <c r="I76" s="7"/>
      <c r="J76" s="7"/>
      <c r="K76" s="7"/>
      <c r="L76" s="7"/>
      <c r="M76" s="7"/>
      <c r="N76" s="7"/>
      <c r="O76" s="7"/>
      <c r="P76" s="7"/>
      <c r="Q76" s="7"/>
      <c r="R76" s="7"/>
      <c r="S76" s="7"/>
      <c r="T76" s="7"/>
      <c r="U76" s="7"/>
      <c r="V76" s="7"/>
      <c r="W76" s="7"/>
      <c r="X76" s="7"/>
      <c r="Y76" s="7"/>
    </row>
    <row r="77" spans="1:25" ht="15.75" customHeight="1">
      <c r="A77" s="197" t="s">
        <v>1308</v>
      </c>
      <c r="B77" s="193" t="s">
        <v>666</v>
      </c>
      <c r="C77" s="193" t="s">
        <v>494</v>
      </c>
      <c r="D77" s="194" t="s">
        <v>665</v>
      </c>
      <c r="E77" s="194" t="s">
        <v>667</v>
      </c>
      <c r="F77" s="7"/>
      <c r="G77" s="7"/>
      <c r="H77" s="7"/>
      <c r="I77" s="7"/>
      <c r="J77" s="7"/>
      <c r="K77" s="7"/>
      <c r="L77" s="7"/>
      <c r="M77" s="7"/>
      <c r="N77" s="7"/>
      <c r="O77" s="7"/>
      <c r="P77" s="7"/>
      <c r="Q77" s="7"/>
      <c r="R77" s="7"/>
      <c r="S77" s="7"/>
      <c r="T77" s="7"/>
      <c r="U77" s="7"/>
      <c r="V77" s="7"/>
      <c r="W77" s="7"/>
      <c r="X77" s="7"/>
      <c r="Y77" s="7"/>
    </row>
    <row r="78" spans="1:25" ht="15.75" customHeight="1">
      <c r="A78" s="197" t="s">
        <v>1308</v>
      </c>
      <c r="B78" s="193" t="s">
        <v>666</v>
      </c>
      <c r="C78" s="193" t="s">
        <v>494</v>
      </c>
      <c r="D78" s="194" t="s">
        <v>636</v>
      </c>
      <c r="E78" s="194" t="s">
        <v>670</v>
      </c>
      <c r="F78" s="7"/>
      <c r="G78" s="7"/>
      <c r="H78" s="7"/>
      <c r="I78" s="7"/>
      <c r="J78" s="7"/>
      <c r="K78" s="7"/>
      <c r="L78" s="7"/>
      <c r="M78" s="7"/>
      <c r="N78" s="7"/>
      <c r="O78" s="7"/>
      <c r="P78" s="7"/>
      <c r="Q78" s="7"/>
      <c r="R78" s="7"/>
      <c r="S78" s="7"/>
      <c r="T78" s="7"/>
      <c r="U78" s="7"/>
      <c r="V78" s="7"/>
      <c r="W78" s="7"/>
      <c r="X78" s="7"/>
      <c r="Y78" s="7"/>
    </row>
    <row r="79" spans="1:25" ht="15.75" customHeight="1">
      <c r="A79" s="197" t="s">
        <v>1308</v>
      </c>
      <c r="B79" s="193" t="s">
        <v>666</v>
      </c>
      <c r="C79" s="193" t="s">
        <v>494</v>
      </c>
      <c r="D79" s="194" t="s">
        <v>642</v>
      </c>
      <c r="E79" s="194" t="s">
        <v>673</v>
      </c>
      <c r="F79" s="7"/>
      <c r="G79" s="7"/>
      <c r="H79" s="7"/>
      <c r="I79" s="7"/>
      <c r="J79" s="7"/>
      <c r="K79" s="7"/>
      <c r="L79" s="7"/>
      <c r="M79" s="7"/>
      <c r="N79" s="7"/>
      <c r="O79" s="7"/>
      <c r="P79" s="7"/>
      <c r="Q79" s="7"/>
      <c r="R79" s="7"/>
      <c r="S79" s="7"/>
      <c r="T79" s="7"/>
      <c r="U79" s="7"/>
      <c r="V79" s="7"/>
      <c r="W79" s="7"/>
      <c r="X79" s="7"/>
      <c r="Y79" s="7"/>
    </row>
    <row r="80" spans="1:25" ht="15.75" customHeight="1">
      <c r="A80" s="197" t="s">
        <v>1308</v>
      </c>
      <c r="B80" s="193" t="s">
        <v>677</v>
      </c>
      <c r="C80" s="193" t="s">
        <v>494</v>
      </c>
      <c r="D80" s="194" t="s">
        <v>636</v>
      </c>
      <c r="E80" s="194" t="s">
        <v>678</v>
      </c>
      <c r="F80" s="7"/>
      <c r="G80" s="7"/>
      <c r="H80" s="7"/>
      <c r="I80" s="7"/>
      <c r="J80" s="7"/>
      <c r="K80" s="7"/>
      <c r="L80" s="7"/>
      <c r="M80" s="7"/>
      <c r="N80" s="7"/>
      <c r="O80" s="7"/>
      <c r="P80" s="7"/>
      <c r="Q80" s="7"/>
      <c r="R80" s="7"/>
      <c r="S80" s="7"/>
      <c r="T80" s="7"/>
      <c r="U80" s="7"/>
      <c r="V80" s="7"/>
      <c r="W80" s="7"/>
      <c r="X80" s="7"/>
      <c r="Y80" s="7"/>
    </row>
    <row r="81" spans="1:25" ht="15.75" customHeight="1">
      <c r="A81" s="197" t="s">
        <v>1308</v>
      </c>
      <c r="B81" s="193" t="s">
        <v>677</v>
      </c>
      <c r="C81" s="193" t="s">
        <v>494</v>
      </c>
      <c r="D81" s="194" t="s">
        <v>642</v>
      </c>
      <c r="E81" s="194" t="s">
        <v>678</v>
      </c>
      <c r="F81" s="7"/>
      <c r="G81" s="7"/>
      <c r="H81" s="7"/>
      <c r="I81" s="7"/>
      <c r="J81" s="7"/>
      <c r="K81" s="7"/>
      <c r="L81" s="7"/>
      <c r="M81" s="7"/>
      <c r="N81" s="7"/>
      <c r="O81" s="7"/>
      <c r="P81" s="7"/>
      <c r="Q81" s="7"/>
      <c r="R81" s="7"/>
      <c r="S81" s="7"/>
      <c r="T81" s="7"/>
      <c r="U81" s="7"/>
      <c r="V81" s="7"/>
      <c r="W81" s="7"/>
      <c r="X81" s="7"/>
      <c r="Y81" s="7"/>
    </row>
    <row r="82" spans="1:25" ht="15.75" customHeight="1">
      <c r="A82" s="197" t="s">
        <v>1308</v>
      </c>
      <c r="B82" s="193" t="s">
        <v>685</v>
      </c>
      <c r="C82" s="193" t="s">
        <v>494</v>
      </c>
      <c r="D82" s="194" t="s">
        <v>636</v>
      </c>
      <c r="E82" s="194" t="s">
        <v>638</v>
      </c>
      <c r="F82" s="7"/>
      <c r="G82" s="7"/>
      <c r="H82" s="7"/>
      <c r="I82" s="7"/>
      <c r="J82" s="7"/>
      <c r="K82" s="7"/>
      <c r="L82" s="7"/>
      <c r="M82" s="7"/>
      <c r="N82" s="7"/>
      <c r="O82" s="7"/>
      <c r="P82" s="7"/>
      <c r="Q82" s="7"/>
      <c r="R82" s="7"/>
      <c r="S82" s="7"/>
      <c r="T82" s="7"/>
      <c r="U82" s="7"/>
      <c r="V82" s="7"/>
      <c r="W82" s="7"/>
      <c r="X82" s="7"/>
      <c r="Y82" s="7"/>
    </row>
    <row r="83" spans="1:25" ht="15.75" customHeight="1">
      <c r="A83" s="197" t="s">
        <v>1308</v>
      </c>
      <c r="B83" s="193" t="s">
        <v>685</v>
      </c>
      <c r="C83" s="193" t="s">
        <v>494</v>
      </c>
      <c r="D83" s="194" t="s">
        <v>642</v>
      </c>
      <c r="E83" s="194" t="s">
        <v>643</v>
      </c>
      <c r="F83" s="7"/>
      <c r="G83" s="7"/>
      <c r="H83" s="7"/>
      <c r="I83" s="7"/>
      <c r="J83" s="7"/>
      <c r="K83" s="7"/>
      <c r="L83" s="7"/>
      <c r="M83" s="7"/>
      <c r="N83" s="7"/>
      <c r="O83" s="7"/>
      <c r="P83" s="7"/>
      <c r="Q83" s="7"/>
      <c r="R83" s="7"/>
      <c r="S83" s="7"/>
      <c r="T83" s="7"/>
      <c r="U83" s="7"/>
      <c r="V83" s="7"/>
      <c r="W83" s="7"/>
      <c r="X83" s="7"/>
      <c r="Y83" s="7"/>
    </row>
    <row r="84" spans="1:25" ht="15.75" customHeight="1">
      <c r="A84" s="197" t="s">
        <v>1308</v>
      </c>
      <c r="B84" s="193" t="s">
        <v>688</v>
      </c>
      <c r="C84" s="193" t="s">
        <v>494</v>
      </c>
      <c r="D84" s="194" t="s">
        <v>665</v>
      </c>
      <c r="E84" s="194" t="s">
        <v>667</v>
      </c>
      <c r="F84" s="7"/>
      <c r="G84" s="7"/>
      <c r="H84" s="7"/>
      <c r="I84" s="7"/>
      <c r="J84" s="7"/>
      <c r="K84" s="7"/>
      <c r="L84" s="7"/>
      <c r="M84" s="7"/>
      <c r="N84" s="7"/>
      <c r="O84" s="7"/>
      <c r="P84" s="7"/>
      <c r="Q84" s="7"/>
      <c r="R84" s="7"/>
      <c r="S84" s="7"/>
      <c r="T84" s="7"/>
      <c r="U84" s="7"/>
      <c r="V84" s="7"/>
      <c r="W84" s="7"/>
      <c r="X84" s="7"/>
      <c r="Y84" s="7"/>
    </row>
    <row r="85" spans="1:25" ht="15.75" customHeight="1">
      <c r="A85" s="197" t="s">
        <v>1308</v>
      </c>
      <c r="B85" s="193" t="s">
        <v>688</v>
      </c>
      <c r="C85" s="193" t="s">
        <v>494</v>
      </c>
      <c r="D85" s="194" t="s">
        <v>636</v>
      </c>
      <c r="E85" s="194" t="s">
        <v>670</v>
      </c>
      <c r="F85" s="7"/>
      <c r="G85" s="7"/>
      <c r="H85" s="7"/>
      <c r="I85" s="7"/>
      <c r="J85" s="7"/>
      <c r="K85" s="7"/>
      <c r="L85" s="7"/>
      <c r="M85" s="7"/>
      <c r="N85" s="7"/>
      <c r="O85" s="7"/>
      <c r="P85" s="7"/>
      <c r="Q85" s="7"/>
      <c r="R85" s="7"/>
      <c r="S85" s="7"/>
      <c r="T85" s="7"/>
      <c r="U85" s="7"/>
      <c r="V85" s="7"/>
      <c r="W85" s="7"/>
      <c r="X85" s="7"/>
      <c r="Y85" s="7"/>
    </row>
    <row r="86" spans="1:25" ht="15.75" customHeight="1">
      <c r="A86" s="197" t="s">
        <v>1308</v>
      </c>
      <c r="B86" s="193" t="s">
        <v>688</v>
      </c>
      <c r="C86" s="193" t="s">
        <v>494</v>
      </c>
      <c r="D86" s="194" t="s">
        <v>642</v>
      </c>
      <c r="E86" s="194" t="s">
        <v>673</v>
      </c>
      <c r="F86" s="7"/>
      <c r="G86" s="7"/>
      <c r="H86" s="7"/>
      <c r="I86" s="7"/>
      <c r="J86" s="7"/>
      <c r="K86" s="7"/>
      <c r="L86" s="7"/>
      <c r="M86" s="7"/>
      <c r="N86" s="7"/>
      <c r="O86" s="7"/>
      <c r="P86" s="7"/>
      <c r="Q86" s="7"/>
      <c r="R86" s="7"/>
      <c r="S86" s="7"/>
      <c r="T86" s="7"/>
      <c r="U86" s="7"/>
      <c r="V86" s="7"/>
      <c r="W86" s="7"/>
      <c r="X86" s="7"/>
      <c r="Y86" s="7"/>
    </row>
    <row r="87" spans="1:25" ht="15.75" customHeight="1">
      <c r="A87" s="197" t="s">
        <v>1308</v>
      </c>
      <c r="B87" s="193" t="s">
        <v>692</v>
      </c>
      <c r="C87" s="193" t="s">
        <v>494</v>
      </c>
      <c r="D87" s="194" t="s">
        <v>636</v>
      </c>
      <c r="E87" s="194" t="s">
        <v>693</v>
      </c>
      <c r="F87" s="7"/>
      <c r="G87" s="7"/>
      <c r="H87" s="7"/>
      <c r="I87" s="7"/>
      <c r="J87" s="7"/>
      <c r="K87" s="7"/>
      <c r="L87" s="7"/>
      <c r="M87" s="7"/>
      <c r="N87" s="7"/>
      <c r="O87" s="7"/>
      <c r="P87" s="7"/>
      <c r="Q87" s="7"/>
      <c r="R87" s="7"/>
      <c r="S87" s="7"/>
      <c r="T87" s="7"/>
      <c r="U87" s="7"/>
      <c r="V87" s="7"/>
      <c r="W87" s="7"/>
      <c r="X87" s="7"/>
      <c r="Y87" s="7"/>
    </row>
    <row r="88" spans="1:25" ht="15.75" customHeight="1">
      <c r="A88" s="197" t="s">
        <v>1308</v>
      </c>
      <c r="B88" s="193" t="s">
        <v>692</v>
      </c>
      <c r="C88" s="193" t="s">
        <v>494</v>
      </c>
      <c r="D88" s="194" t="s">
        <v>642</v>
      </c>
      <c r="E88" s="194" t="s">
        <v>695</v>
      </c>
      <c r="F88" s="7"/>
      <c r="G88" s="7"/>
      <c r="H88" s="7"/>
      <c r="I88" s="7"/>
      <c r="J88" s="7"/>
      <c r="K88" s="7"/>
      <c r="L88" s="7"/>
      <c r="M88" s="7"/>
      <c r="N88" s="7"/>
      <c r="O88" s="7"/>
      <c r="P88" s="7"/>
      <c r="Q88" s="7"/>
      <c r="R88" s="7"/>
      <c r="S88" s="7"/>
      <c r="T88" s="7"/>
      <c r="U88" s="7"/>
      <c r="V88" s="7"/>
      <c r="W88" s="7"/>
      <c r="X88" s="7"/>
      <c r="Y88" s="7"/>
    </row>
    <row r="89" spans="1:25" ht="15.75" customHeight="1">
      <c r="A89" s="197" t="s">
        <v>1308</v>
      </c>
      <c r="B89" s="193" t="s">
        <v>697</v>
      </c>
      <c r="C89" s="193" t="s">
        <v>494</v>
      </c>
      <c r="D89" s="194" t="s">
        <v>636</v>
      </c>
      <c r="E89" s="194" t="s">
        <v>698</v>
      </c>
      <c r="F89" s="7"/>
      <c r="G89" s="7"/>
      <c r="H89" s="7"/>
      <c r="I89" s="7"/>
      <c r="J89" s="7"/>
      <c r="K89" s="7"/>
      <c r="L89" s="7"/>
      <c r="M89" s="7"/>
      <c r="N89" s="7"/>
      <c r="O89" s="7"/>
      <c r="P89" s="7"/>
      <c r="Q89" s="7"/>
      <c r="R89" s="7"/>
      <c r="S89" s="7"/>
      <c r="T89" s="7"/>
      <c r="U89" s="7"/>
      <c r="V89" s="7"/>
      <c r="W89" s="7"/>
      <c r="X89" s="7"/>
      <c r="Y89" s="7"/>
    </row>
    <row r="90" spans="1:25" ht="15.75" customHeight="1">
      <c r="A90" s="197" t="s">
        <v>1308</v>
      </c>
      <c r="B90" s="193" t="s">
        <v>697</v>
      </c>
      <c r="C90" s="193" t="s">
        <v>494</v>
      </c>
      <c r="D90" s="194" t="s">
        <v>642</v>
      </c>
      <c r="E90" s="194" t="s">
        <v>700</v>
      </c>
      <c r="F90" s="7"/>
      <c r="G90" s="7"/>
      <c r="H90" s="7"/>
      <c r="I90" s="7"/>
      <c r="J90" s="7"/>
      <c r="K90" s="7"/>
      <c r="L90" s="7"/>
      <c r="M90" s="7"/>
      <c r="N90" s="7"/>
      <c r="O90" s="7"/>
      <c r="P90" s="7"/>
      <c r="Q90" s="7"/>
      <c r="R90" s="7"/>
      <c r="S90" s="7"/>
      <c r="T90" s="7"/>
      <c r="U90" s="7"/>
      <c r="V90" s="7"/>
      <c r="W90" s="7"/>
      <c r="X90" s="7"/>
      <c r="Y90" s="7"/>
    </row>
    <row r="91" spans="1:25" ht="15.75" customHeight="1">
      <c r="A91" s="197" t="s">
        <v>1308</v>
      </c>
      <c r="B91" s="193" t="s">
        <v>702</v>
      </c>
      <c r="C91" s="193" t="s">
        <v>494</v>
      </c>
      <c r="D91" s="194" t="s">
        <v>636</v>
      </c>
      <c r="E91" s="194" t="s">
        <v>703</v>
      </c>
      <c r="F91" s="7"/>
      <c r="G91" s="7"/>
      <c r="H91" s="7"/>
      <c r="I91" s="7"/>
      <c r="J91" s="7"/>
      <c r="K91" s="7"/>
      <c r="L91" s="7"/>
      <c r="M91" s="7"/>
      <c r="N91" s="7"/>
      <c r="O91" s="7"/>
      <c r="P91" s="7"/>
      <c r="Q91" s="7"/>
      <c r="R91" s="7"/>
      <c r="S91" s="7"/>
      <c r="T91" s="7"/>
      <c r="U91" s="7"/>
      <c r="V91" s="7"/>
      <c r="W91" s="7"/>
      <c r="X91" s="7"/>
      <c r="Y91" s="7"/>
    </row>
    <row r="92" spans="1:25" ht="15.75" customHeight="1">
      <c r="A92" s="197" t="s">
        <v>1308</v>
      </c>
      <c r="B92" s="193" t="s">
        <v>702</v>
      </c>
      <c r="C92" s="193" t="s">
        <v>494</v>
      </c>
      <c r="D92" s="194" t="s">
        <v>642</v>
      </c>
      <c r="E92" s="194" t="s">
        <v>705</v>
      </c>
      <c r="F92" s="7"/>
      <c r="G92" s="7"/>
      <c r="H92" s="7"/>
      <c r="I92" s="7"/>
      <c r="J92" s="7"/>
      <c r="K92" s="7"/>
      <c r="L92" s="7"/>
      <c r="M92" s="7"/>
      <c r="N92" s="7"/>
      <c r="O92" s="7"/>
      <c r="P92" s="7"/>
      <c r="Q92" s="7"/>
      <c r="R92" s="7"/>
      <c r="S92" s="7"/>
      <c r="T92" s="7"/>
      <c r="U92" s="7"/>
      <c r="V92" s="7"/>
      <c r="W92" s="7"/>
      <c r="X92" s="7"/>
      <c r="Y92" s="7"/>
    </row>
    <row r="93" spans="1:25" ht="15.75" customHeight="1">
      <c r="A93" s="197" t="s">
        <v>1308</v>
      </c>
      <c r="B93" s="193" t="s">
        <v>707</v>
      </c>
      <c r="C93" s="193" t="s">
        <v>494</v>
      </c>
      <c r="D93" s="194" t="s">
        <v>665</v>
      </c>
      <c r="E93" s="194" t="s">
        <v>708</v>
      </c>
      <c r="F93" s="7"/>
      <c r="G93" s="7"/>
      <c r="H93" s="7"/>
      <c r="I93" s="7"/>
      <c r="J93" s="7"/>
      <c r="K93" s="7"/>
      <c r="L93" s="7"/>
      <c r="M93" s="7"/>
      <c r="N93" s="7"/>
      <c r="O93" s="7"/>
      <c r="P93" s="7"/>
      <c r="Q93" s="7"/>
      <c r="R93" s="7"/>
      <c r="S93" s="7"/>
      <c r="T93" s="7"/>
      <c r="U93" s="7"/>
      <c r="V93" s="7"/>
      <c r="W93" s="7"/>
      <c r="X93" s="7"/>
      <c r="Y93" s="7"/>
    </row>
    <row r="94" spans="1:25" ht="15.75" customHeight="1">
      <c r="A94" s="197" t="s">
        <v>1308</v>
      </c>
      <c r="B94" s="193" t="s">
        <v>707</v>
      </c>
      <c r="C94" s="193" t="s">
        <v>494</v>
      </c>
      <c r="D94" s="194" t="s">
        <v>636</v>
      </c>
      <c r="E94" s="194" t="s">
        <v>710</v>
      </c>
      <c r="F94" s="7"/>
      <c r="G94" s="7"/>
      <c r="H94" s="7"/>
      <c r="I94" s="7"/>
      <c r="J94" s="7"/>
      <c r="K94" s="7"/>
      <c r="L94" s="7"/>
      <c r="M94" s="7"/>
      <c r="N94" s="7"/>
      <c r="O94" s="7"/>
      <c r="P94" s="7"/>
      <c r="Q94" s="7"/>
      <c r="R94" s="7"/>
      <c r="S94" s="7"/>
      <c r="T94" s="7"/>
      <c r="U94" s="7"/>
      <c r="V94" s="7"/>
      <c r="W94" s="7"/>
      <c r="X94" s="7"/>
      <c r="Y94" s="7"/>
    </row>
    <row r="95" spans="1:25" ht="15.75" customHeight="1">
      <c r="A95" s="197" t="s">
        <v>1308</v>
      </c>
      <c r="B95" s="193" t="s">
        <v>707</v>
      </c>
      <c r="C95" s="193" t="s">
        <v>494</v>
      </c>
      <c r="D95" s="194" t="s">
        <v>642</v>
      </c>
      <c r="E95" s="194" t="s">
        <v>712</v>
      </c>
      <c r="F95" s="7"/>
      <c r="G95" s="7"/>
      <c r="H95" s="7"/>
      <c r="I95" s="7"/>
      <c r="J95" s="7"/>
      <c r="K95" s="7"/>
      <c r="L95" s="7"/>
      <c r="M95" s="7"/>
      <c r="N95" s="7"/>
      <c r="O95" s="7"/>
      <c r="P95" s="7"/>
      <c r="Q95" s="7"/>
      <c r="R95" s="7"/>
      <c r="S95" s="7"/>
      <c r="T95" s="7"/>
      <c r="U95" s="7"/>
      <c r="V95" s="7"/>
      <c r="W95" s="7"/>
      <c r="X95" s="7"/>
      <c r="Y95" s="7"/>
    </row>
    <row r="96" spans="1:25" ht="15.75" customHeight="1">
      <c r="A96" s="197" t="s">
        <v>1308</v>
      </c>
      <c r="B96" s="193" t="s">
        <v>713</v>
      </c>
      <c r="C96" s="193" t="s">
        <v>494</v>
      </c>
      <c r="D96" s="194" t="s">
        <v>636</v>
      </c>
      <c r="E96" s="194" t="s">
        <v>714</v>
      </c>
      <c r="F96" s="7"/>
      <c r="G96" s="7"/>
      <c r="H96" s="7"/>
      <c r="I96" s="7"/>
      <c r="J96" s="7"/>
      <c r="K96" s="7"/>
      <c r="L96" s="7"/>
      <c r="M96" s="7"/>
      <c r="N96" s="7"/>
      <c r="O96" s="7"/>
      <c r="P96" s="7"/>
      <c r="Q96" s="7"/>
      <c r="R96" s="7"/>
      <c r="S96" s="7"/>
      <c r="T96" s="7"/>
      <c r="U96" s="7"/>
      <c r="V96" s="7"/>
      <c r="W96" s="7"/>
      <c r="X96" s="7"/>
      <c r="Y96" s="7"/>
    </row>
    <row r="97" spans="1:25" ht="15.75" customHeight="1">
      <c r="A97" s="205" t="s">
        <v>1308</v>
      </c>
      <c r="B97" s="193" t="s">
        <v>713</v>
      </c>
      <c r="C97" s="193" t="s">
        <v>494</v>
      </c>
      <c r="D97" s="194" t="s">
        <v>642</v>
      </c>
      <c r="E97" s="194" t="s">
        <v>716</v>
      </c>
      <c r="F97" s="7"/>
      <c r="G97" s="7"/>
      <c r="H97" s="7"/>
      <c r="I97" s="7"/>
      <c r="J97" s="7"/>
      <c r="K97" s="7"/>
      <c r="L97" s="7"/>
      <c r="M97" s="7"/>
      <c r="N97" s="7"/>
      <c r="O97" s="7"/>
      <c r="P97" s="7"/>
      <c r="Q97" s="7"/>
      <c r="R97" s="7"/>
      <c r="S97" s="7"/>
      <c r="T97" s="7"/>
      <c r="U97" s="7"/>
      <c r="V97" s="7"/>
      <c r="W97" s="7"/>
      <c r="X97" s="7"/>
      <c r="Y97" s="7"/>
    </row>
    <row r="98" spans="1:25" ht="15.75" customHeight="1">
      <c r="A98" s="205" t="s">
        <v>1308</v>
      </c>
      <c r="B98" s="193" t="s">
        <v>717</v>
      </c>
      <c r="C98" s="193" t="s">
        <v>494</v>
      </c>
      <c r="D98" s="194" t="s">
        <v>665</v>
      </c>
      <c r="E98" s="194" t="s">
        <v>718</v>
      </c>
      <c r="F98" s="7"/>
      <c r="G98" s="7"/>
      <c r="H98" s="7"/>
      <c r="I98" s="7"/>
      <c r="J98" s="7"/>
      <c r="K98" s="7"/>
      <c r="L98" s="7"/>
      <c r="M98" s="7"/>
      <c r="N98" s="7"/>
      <c r="O98" s="7"/>
      <c r="P98" s="7"/>
      <c r="Q98" s="7"/>
      <c r="R98" s="7"/>
      <c r="S98" s="7"/>
      <c r="T98" s="7"/>
      <c r="U98" s="7"/>
      <c r="V98" s="7"/>
      <c r="W98" s="7"/>
      <c r="X98" s="7"/>
      <c r="Y98" s="7"/>
    </row>
    <row r="99" spans="1:25" ht="15.75" customHeight="1">
      <c r="A99" s="205" t="s">
        <v>1308</v>
      </c>
      <c r="B99" s="193" t="s">
        <v>717</v>
      </c>
      <c r="C99" s="193" t="s">
        <v>494</v>
      </c>
      <c r="D99" s="194" t="s">
        <v>636</v>
      </c>
      <c r="E99" s="194" t="s">
        <v>720</v>
      </c>
      <c r="F99" s="7"/>
      <c r="G99" s="7"/>
      <c r="H99" s="7"/>
      <c r="I99" s="7"/>
      <c r="J99" s="7"/>
      <c r="K99" s="7"/>
      <c r="L99" s="7"/>
      <c r="M99" s="7"/>
      <c r="N99" s="7"/>
      <c r="O99" s="7"/>
      <c r="P99" s="7"/>
      <c r="Q99" s="7"/>
      <c r="R99" s="7"/>
      <c r="S99" s="7"/>
      <c r="T99" s="7"/>
      <c r="U99" s="7"/>
      <c r="V99" s="7"/>
      <c r="W99" s="7"/>
      <c r="X99" s="7"/>
      <c r="Y99" s="7"/>
    </row>
    <row r="100" spans="1:25" ht="15.75" customHeight="1">
      <c r="A100" s="205" t="s">
        <v>1308</v>
      </c>
      <c r="B100" s="193" t="s">
        <v>717</v>
      </c>
      <c r="C100" s="193" t="s">
        <v>494</v>
      </c>
      <c r="D100" s="194" t="s">
        <v>642</v>
      </c>
      <c r="E100" s="194" t="s">
        <v>721</v>
      </c>
      <c r="F100" s="7"/>
      <c r="G100" s="7"/>
      <c r="H100" s="7"/>
      <c r="I100" s="7"/>
      <c r="J100" s="7"/>
      <c r="K100" s="7"/>
      <c r="L100" s="7"/>
      <c r="M100" s="7"/>
      <c r="N100" s="7"/>
      <c r="O100" s="7"/>
      <c r="P100" s="7"/>
      <c r="Q100" s="7"/>
      <c r="R100" s="7"/>
      <c r="S100" s="7"/>
      <c r="T100" s="7"/>
      <c r="U100" s="7"/>
      <c r="V100" s="7"/>
      <c r="W100" s="7"/>
      <c r="X100" s="7"/>
      <c r="Y100" s="7"/>
    </row>
    <row r="101" spans="1:25" ht="15.75" customHeight="1">
      <c r="A101" s="205" t="s">
        <v>1308</v>
      </c>
      <c r="B101" s="193" t="s">
        <v>723</v>
      </c>
      <c r="C101" s="193" t="s">
        <v>494</v>
      </c>
      <c r="D101" s="194" t="s">
        <v>665</v>
      </c>
      <c r="E101" s="194" t="s">
        <v>724</v>
      </c>
      <c r="F101" s="7"/>
      <c r="G101" s="7"/>
      <c r="H101" s="7"/>
      <c r="I101" s="7"/>
      <c r="J101" s="7"/>
      <c r="K101" s="7"/>
      <c r="L101" s="7"/>
      <c r="M101" s="7"/>
      <c r="N101" s="7"/>
      <c r="O101" s="7"/>
      <c r="P101" s="7"/>
      <c r="Q101" s="7"/>
      <c r="R101" s="7"/>
      <c r="S101" s="7"/>
      <c r="T101" s="7"/>
      <c r="U101" s="7"/>
      <c r="V101" s="7"/>
      <c r="W101" s="7"/>
      <c r="X101" s="7"/>
      <c r="Y101" s="7"/>
    </row>
    <row r="102" spans="1:25" ht="15.75" customHeight="1">
      <c r="A102" s="205" t="s">
        <v>1308</v>
      </c>
      <c r="B102" s="193" t="s">
        <v>723</v>
      </c>
      <c r="C102" s="193" t="s">
        <v>494</v>
      </c>
      <c r="D102" s="194" t="s">
        <v>636</v>
      </c>
      <c r="E102" s="194" t="s">
        <v>725</v>
      </c>
      <c r="F102" s="7"/>
      <c r="G102" s="7"/>
      <c r="H102" s="7"/>
      <c r="I102" s="7"/>
      <c r="J102" s="7"/>
      <c r="K102" s="7"/>
      <c r="L102" s="7"/>
      <c r="M102" s="7"/>
      <c r="N102" s="7"/>
      <c r="O102" s="7"/>
      <c r="P102" s="7"/>
      <c r="Q102" s="7"/>
      <c r="R102" s="7"/>
      <c r="S102" s="7"/>
      <c r="T102" s="7"/>
      <c r="U102" s="7"/>
      <c r="V102" s="7"/>
      <c r="W102" s="7"/>
      <c r="X102" s="7"/>
      <c r="Y102" s="7"/>
    </row>
    <row r="103" spans="1:25" ht="15.75" customHeight="1">
      <c r="A103" s="206" t="s">
        <v>1315</v>
      </c>
      <c r="B103" s="193" t="s">
        <v>727</v>
      </c>
      <c r="C103" s="193" t="s">
        <v>494</v>
      </c>
      <c r="D103" s="194" t="s">
        <v>665</v>
      </c>
      <c r="E103" s="194" t="s">
        <v>728</v>
      </c>
      <c r="F103" s="7"/>
      <c r="G103" s="7"/>
      <c r="H103" s="7"/>
      <c r="I103" s="7"/>
      <c r="J103" s="7"/>
      <c r="K103" s="7"/>
      <c r="L103" s="7"/>
      <c r="M103" s="7"/>
      <c r="N103" s="7"/>
      <c r="O103" s="7"/>
      <c r="P103" s="7"/>
      <c r="Q103" s="7"/>
      <c r="R103" s="7"/>
      <c r="S103" s="7"/>
      <c r="T103" s="7"/>
      <c r="U103" s="7"/>
      <c r="V103" s="7"/>
      <c r="W103" s="7"/>
      <c r="X103" s="7"/>
      <c r="Y103" s="7"/>
    </row>
    <row r="104" spans="1:25" ht="15.75" customHeight="1">
      <c r="A104" s="206" t="s">
        <v>1315</v>
      </c>
      <c r="B104" s="193" t="s">
        <v>727</v>
      </c>
      <c r="C104" s="193" t="s">
        <v>494</v>
      </c>
      <c r="D104" s="194" t="s">
        <v>642</v>
      </c>
      <c r="E104" s="194" t="s">
        <v>729</v>
      </c>
      <c r="F104" s="7"/>
      <c r="G104" s="7"/>
      <c r="H104" s="7"/>
      <c r="I104" s="7"/>
      <c r="J104" s="7"/>
      <c r="K104" s="7"/>
      <c r="L104" s="7"/>
      <c r="M104" s="7"/>
      <c r="N104" s="7"/>
      <c r="O104" s="7"/>
      <c r="P104" s="7"/>
      <c r="Q104" s="7"/>
      <c r="R104" s="7"/>
      <c r="S104" s="7"/>
      <c r="T104" s="7"/>
      <c r="U104" s="7"/>
      <c r="V104" s="7"/>
      <c r="W104" s="7"/>
      <c r="X104" s="7"/>
      <c r="Y104" s="7"/>
    </row>
    <row r="105" spans="1:25" ht="15.75" customHeight="1">
      <c r="A105" s="206" t="s">
        <v>1315</v>
      </c>
      <c r="B105" s="193" t="s">
        <v>731</v>
      </c>
      <c r="C105" s="193" t="s">
        <v>494</v>
      </c>
      <c r="D105" s="194" t="s">
        <v>636</v>
      </c>
      <c r="E105" s="194" t="s">
        <v>732</v>
      </c>
      <c r="F105" s="7"/>
      <c r="G105" s="7"/>
      <c r="H105" s="7"/>
      <c r="I105" s="7"/>
      <c r="J105" s="7"/>
      <c r="K105" s="7"/>
      <c r="L105" s="7"/>
      <c r="M105" s="7"/>
      <c r="N105" s="7"/>
      <c r="O105" s="7"/>
      <c r="P105" s="7"/>
      <c r="Q105" s="7"/>
      <c r="R105" s="7"/>
      <c r="S105" s="7"/>
      <c r="T105" s="7"/>
      <c r="U105" s="7"/>
      <c r="V105" s="7"/>
      <c r="W105" s="7"/>
      <c r="X105" s="7"/>
      <c r="Y105" s="7"/>
    </row>
    <row r="106" spans="1:25" ht="15.75" customHeight="1">
      <c r="A106" s="206" t="s">
        <v>1315</v>
      </c>
      <c r="B106" s="193" t="s">
        <v>731</v>
      </c>
      <c r="C106" s="193" t="s">
        <v>494</v>
      </c>
      <c r="D106" s="194" t="s">
        <v>642</v>
      </c>
      <c r="E106" s="194" t="s">
        <v>733</v>
      </c>
      <c r="F106" s="7"/>
      <c r="G106" s="7"/>
      <c r="H106" s="7"/>
      <c r="I106" s="7"/>
      <c r="J106" s="7"/>
      <c r="K106" s="7"/>
      <c r="L106" s="7"/>
      <c r="M106" s="7"/>
      <c r="N106" s="7"/>
      <c r="O106" s="7"/>
      <c r="P106" s="7"/>
      <c r="Q106" s="7"/>
      <c r="R106" s="7"/>
      <c r="S106" s="7"/>
      <c r="T106" s="7"/>
      <c r="U106" s="7"/>
      <c r="V106" s="7"/>
      <c r="W106" s="7"/>
      <c r="X106" s="7"/>
      <c r="Y106" s="7"/>
    </row>
    <row r="107" spans="1:25" ht="15.75" customHeight="1">
      <c r="A107" s="206" t="s">
        <v>1315</v>
      </c>
      <c r="B107" s="193" t="s">
        <v>735</v>
      </c>
      <c r="C107" s="193" t="s">
        <v>494</v>
      </c>
      <c r="D107" s="194" t="s">
        <v>665</v>
      </c>
      <c r="E107" s="194" t="s">
        <v>736</v>
      </c>
      <c r="F107" s="7"/>
      <c r="G107" s="7"/>
      <c r="H107" s="7"/>
      <c r="I107" s="7"/>
      <c r="J107" s="7"/>
      <c r="K107" s="7"/>
      <c r="L107" s="7"/>
      <c r="M107" s="7"/>
      <c r="N107" s="7"/>
      <c r="O107" s="7"/>
      <c r="P107" s="7"/>
      <c r="Q107" s="7"/>
      <c r="R107" s="7"/>
      <c r="S107" s="7"/>
      <c r="T107" s="7"/>
      <c r="U107" s="7"/>
      <c r="V107" s="7"/>
      <c r="W107" s="7"/>
      <c r="X107" s="7"/>
      <c r="Y107" s="7"/>
    </row>
    <row r="108" spans="1:25" ht="15.75" customHeight="1">
      <c r="A108" s="206" t="s">
        <v>1315</v>
      </c>
      <c r="B108" s="193" t="s">
        <v>735</v>
      </c>
      <c r="C108" s="193" t="s">
        <v>494</v>
      </c>
      <c r="D108" s="194" t="s">
        <v>642</v>
      </c>
      <c r="E108" s="194" t="s">
        <v>732</v>
      </c>
      <c r="F108" s="7"/>
      <c r="G108" s="7"/>
      <c r="H108" s="7"/>
      <c r="I108" s="7"/>
      <c r="J108" s="7"/>
      <c r="K108" s="7"/>
      <c r="L108" s="7"/>
      <c r="M108" s="7"/>
      <c r="N108" s="7"/>
      <c r="O108" s="7"/>
      <c r="P108" s="7"/>
      <c r="Q108" s="7"/>
      <c r="R108" s="7"/>
      <c r="S108" s="7"/>
      <c r="T108" s="7"/>
      <c r="U108" s="7"/>
      <c r="V108" s="7"/>
      <c r="W108" s="7"/>
      <c r="X108" s="7"/>
      <c r="Y108" s="7"/>
    </row>
    <row r="109" spans="1:25" ht="15.75" customHeight="1">
      <c r="A109" s="206" t="s">
        <v>1315</v>
      </c>
      <c r="B109" s="193" t="s">
        <v>739</v>
      </c>
      <c r="C109" s="193" t="s">
        <v>494</v>
      </c>
      <c r="D109" s="194" t="s">
        <v>642</v>
      </c>
      <c r="E109" s="194" t="s">
        <v>733</v>
      </c>
      <c r="F109" s="7"/>
      <c r="G109" s="7"/>
      <c r="H109" s="7"/>
      <c r="I109" s="7"/>
      <c r="J109" s="7"/>
      <c r="K109" s="7"/>
      <c r="L109" s="7"/>
      <c r="M109" s="7"/>
      <c r="N109" s="7"/>
      <c r="O109" s="7"/>
      <c r="P109" s="7"/>
      <c r="Q109" s="7"/>
      <c r="R109" s="7"/>
      <c r="S109" s="7"/>
      <c r="T109" s="7"/>
      <c r="U109" s="7"/>
      <c r="V109" s="7"/>
      <c r="W109" s="7"/>
      <c r="X109" s="7"/>
      <c r="Y109" s="7"/>
    </row>
    <row r="110" spans="1:25" ht="15.75" customHeight="1">
      <c r="A110" s="206" t="s">
        <v>1315</v>
      </c>
      <c r="B110" s="193" t="s">
        <v>741</v>
      </c>
      <c r="C110" s="193" t="s">
        <v>494</v>
      </c>
      <c r="D110" s="194" t="s">
        <v>665</v>
      </c>
      <c r="E110" s="194" t="s">
        <v>742</v>
      </c>
      <c r="F110" s="7"/>
      <c r="G110" s="7"/>
      <c r="H110" s="7"/>
      <c r="I110" s="7"/>
      <c r="J110" s="7"/>
      <c r="K110" s="7"/>
      <c r="L110" s="7"/>
      <c r="M110" s="7"/>
      <c r="N110" s="7"/>
      <c r="O110" s="7"/>
      <c r="P110" s="7"/>
      <c r="Q110" s="7"/>
      <c r="R110" s="7"/>
      <c r="S110" s="7"/>
      <c r="T110" s="7"/>
      <c r="U110" s="7"/>
      <c r="V110" s="7"/>
      <c r="W110" s="7"/>
      <c r="X110" s="7"/>
      <c r="Y110" s="7"/>
    </row>
    <row r="111" spans="1:25" ht="15.75" customHeight="1">
      <c r="A111" s="206" t="s">
        <v>1315</v>
      </c>
      <c r="B111" s="193" t="s">
        <v>744</v>
      </c>
      <c r="C111" s="193" t="s">
        <v>494</v>
      </c>
      <c r="D111" s="194" t="s">
        <v>665</v>
      </c>
      <c r="E111" s="194" t="s">
        <v>745</v>
      </c>
      <c r="F111" s="7"/>
      <c r="G111" s="7"/>
      <c r="H111" s="7"/>
      <c r="I111" s="7"/>
      <c r="J111" s="7"/>
      <c r="K111" s="7"/>
      <c r="L111" s="7"/>
      <c r="M111" s="7"/>
      <c r="N111" s="7"/>
      <c r="O111" s="7"/>
      <c r="P111" s="7"/>
      <c r="Q111" s="7"/>
      <c r="R111" s="7"/>
      <c r="S111" s="7"/>
      <c r="T111" s="7"/>
      <c r="U111" s="7"/>
      <c r="V111" s="7"/>
      <c r="W111" s="7"/>
      <c r="X111" s="7"/>
      <c r="Y111" s="7"/>
    </row>
    <row r="112" spans="1:25" ht="15.75" customHeight="1">
      <c r="A112" s="207" t="s">
        <v>1309</v>
      </c>
      <c r="B112" s="193" t="s">
        <v>747</v>
      </c>
      <c r="C112" s="193" t="s">
        <v>494</v>
      </c>
      <c r="D112" s="194" t="s">
        <v>636</v>
      </c>
      <c r="E112" s="194" t="s">
        <v>748</v>
      </c>
      <c r="F112" s="7"/>
      <c r="G112" s="7"/>
      <c r="H112" s="7"/>
      <c r="I112" s="7"/>
      <c r="J112" s="7"/>
      <c r="K112" s="7"/>
      <c r="L112" s="7"/>
      <c r="M112" s="7"/>
      <c r="N112" s="7"/>
      <c r="O112" s="7"/>
      <c r="P112" s="7"/>
      <c r="Q112" s="7"/>
      <c r="R112" s="7"/>
      <c r="S112" s="7"/>
      <c r="T112" s="7"/>
      <c r="U112" s="7"/>
      <c r="V112" s="7"/>
      <c r="W112" s="7"/>
      <c r="X112" s="7"/>
      <c r="Y112" s="7"/>
    </row>
    <row r="113" spans="1:25" ht="15.75" customHeight="1">
      <c r="A113" s="207" t="s">
        <v>1309</v>
      </c>
      <c r="B113" s="193" t="s">
        <v>750</v>
      </c>
      <c r="C113" s="193" t="s">
        <v>494</v>
      </c>
      <c r="D113" s="194" t="s">
        <v>636</v>
      </c>
      <c r="E113" s="194" t="s">
        <v>751</v>
      </c>
      <c r="F113" s="7"/>
      <c r="G113" s="7"/>
      <c r="H113" s="7"/>
      <c r="I113" s="7"/>
      <c r="J113" s="7"/>
      <c r="K113" s="7"/>
      <c r="L113" s="7"/>
      <c r="M113" s="7"/>
      <c r="N113" s="7"/>
      <c r="O113" s="7"/>
      <c r="P113" s="7"/>
      <c r="Q113" s="7"/>
      <c r="R113" s="7"/>
      <c r="S113" s="7"/>
      <c r="T113" s="7"/>
      <c r="U113" s="7"/>
      <c r="V113" s="7"/>
      <c r="W113" s="7"/>
      <c r="X113" s="7"/>
      <c r="Y113" s="7"/>
    </row>
    <row r="114" spans="1:25" ht="15.75" customHeight="1">
      <c r="A114" s="198" t="s">
        <v>1309</v>
      </c>
      <c r="B114" s="193" t="s">
        <v>752</v>
      </c>
      <c r="C114" s="193" t="s">
        <v>494</v>
      </c>
      <c r="D114" s="194" t="s">
        <v>636</v>
      </c>
      <c r="E114" s="194" t="s">
        <v>753</v>
      </c>
      <c r="F114" s="7"/>
      <c r="G114" s="7"/>
      <c r="H114" s="7"/>
      <c r="I114" s="7"/>
      <c r="J114" s="7"/>
      <c r="K114" s="7"/>
      <c r="L114" s="7"/>
      <c r="M114" s="7"/>
      <c r="N114" s="7"/>
      <c r="O114" s="7"/>
      <c r="P114" s="7"/>
      <c r="Q114" s="7"/>
      <c r="R114" s="7"/>
      <c r="S114" s="7"/>
      <c r="T114" s="7"/>
      <c r="U114" s="7"/>
      <c r="V114" s="7"/>
      <c r="W114" s="7"/>
      <c r="X114" s="7"/>
      <c r="Y114" s="7"/>
    </row>
    <row r="115" spans="1:25" ht="15.75" customHeight="1">
      <c r="A115" s="198" t="s">
        <v>1309</v>
      </c>
      <c r="B115" s="193" t="s">
        <v>755</v>
      </c>
      <c r="C115" s="193" t="s">
        <v>494</v>
      </c>
      <c r="D115" s="194" t="s">
        <v>636</v>
      </c>
      <c r="E115" s="194" t="s">
        <v>756</v>
      </c>
      <c r="F115" s="7"/>
      <c r="G115" s="7"/>
      <c r="H115" s="7"/>
      <c r="I115" s="7"/>
      <c r="J115" s="7"/>
      <c r="K115" s="7"/>
      <c r="L115" s="7"/>
      <c r="M115" s="7"/>
      <c r="N115" s="7"/>
      <c r="O115" s="7"/>
      <c r="P115" s="7"/>
      <c r="Q115" s="7"/>
      <c r="R115" s="7"/>
      <c r="S115" s="7"/>
      <c r="T115" s="7"/>
      <c r="U115" s="7"/>
      <c r="V115" s="7"/>
      <c r="W115" s="7"/>
      <c r="X115" s="7"/>
      <c r="Y115" s="7"/>
    </row>
    <row r="116" spans="1:25" ht="15.75" customHeight="1">
      <c r="A116" s="198" t="s">
        <v>1309</v>
      </c>
      <c r="B116" s="193" t="s">
        <v>758</v>
      </c>
      <c r="C116" s="193" t="s">
        <v>494</v>
      </c>
      <c r="D116" s="194" t="s">
        <v>636</v>
      </c>
      <c r="E116" s="194" t="s">
        <v>759</v>
      </c>
      <c r="F116" s="7"/>
      <c r="G116" s="7"/>
      <c r="H116" s="7"/>
      <c r="I116" s="7"/>
      <c r="J116" s="7"/>
      <c r="K116" s="7"/>
      <c r="L116" s="7"/>
      <c r="M116" s="7"/>
      <c r="N116" s="7"/>
      <c r="O116" s="7"/>
      <c r="P116" s="7"/>
      <c r="Q116" s="7"/>
      <c r="R116" s="7"/>
      <c r="S116" s="7"/>
      <c r="T116" s="7"/>
      <c r="U116" s="7"/>
      <c r="V116" s="7"/>
      <c r="W116" s="7"/>
      <c r="X116" s="7"/>
      <c r="Y116" s="7"/>
    </row>
    <row r="117" spans="1:25" ht="15.75" customHeight="1">
      <c r="A117" s="195" t="s">
        <v>1306</v>
      </c>
      <c r="B117" s="193" t="s">
        <v>761</v>
      </c>
      <c r="C117" s="193" t="s">
        <v>494</v>
      </c>
      <c r="D117" s="194" t="s">
        <v>636</v>
      </c>
      <c r="E117" s="194" t="s">
        <v>762</v>
      </c>
      <c r="F117" s="7"/>
      <c r="G117" s="7"/>
      <c r="H117" s="7"/>
      <c r="I117" s="7"/>
      <c r="J117" s="7"/>
      <c r="K117" s="7"/>
      <c r="L117" s="7"/>
      <c r="M117" s="7"/>
      <c r="N117" s="7"/>
      <c r="O117" s="7"/>
      <c r="P117" s="7"/>
      <c r="Q117" s="7"/>
      <c r="R117" s="7"/>
      <c r="S117" s="7"/>
      <c r="T117" s="7"/>
      <c r="U117" s="7"/>
      <c r="V117" s="7"/>
      <c r="W117" s="7"/>
      <c r="X117" s="7"/>
      <c r="Y117" s="7"/>
    </row>
    <row r="118" spans="1:25" ht="15.75" customHeight="1">
      <c r="A118" s="195" t="s">
        <v>1306</v>
      </c>
      <c r="B118" s="193" t="s">
        <v>764</v>
      </c>
      <c r="C118" s="193" t="s">
        <v>494</v>
      </c>
      <c r="D118" s="194" t="s">
        <v>636</v>
      </c>
      <c r="E118" s="194" t="s">
        <v>765</v>
      </c>
      <c r="F118" s="7"/>
      <c r="G118" s="7"/>
      <c r="H118" s="7"/>
      <c r="I118" s="7"/>
      <c r="J118" s="7"/>
      <c r="K118" s="7"/>
      <c r="L118" s="7"/>
      <c r="M118" s="7"/>
      <c r="N118" s="7"/>
      <c r="O118" s="7"/>
      <c r="P118" s="7"/>
      <c r="Q118" s="7"/>
      <c r="R118" s="7"/>
      <c r="S118" s="7"/>
      <c r="T118" s="7"/>
      <c r="U118" s="7"/>
      <c r="V118" s="7"/>
      <c r="W118" s="7"/>
      <c r="X118" s="7"/>
      <c r="Y118" s="7"/>
    </row>
    <row r="119" spans="1:25" ht="15.75" customHeight="1">
      <c r="A119" s="195" t="s">
        <v>1306</v>
      </c>
      <c r="B119" s="193" t="s">
        <v>766</v>
      </c>
      <c r="C119" s="193" t="s">
        <v>494</v>
      </c>
      <c r="D119" s="194" t="s">
        <v>636</v>
      </c>
      <c r="E119" s="194" t="s">
        <v>767</v>
      </c>
      <c r="F119" s="7"/>
      <c r="G119" s="7"/>
      <c r="H119" s="7"/>
      <c r="I119" s="7"/>
      <c r="J119" s="7"/>
      <c r="K119" s="7"/>
      <c r="L119" s="7"/>
      <c r="M119" s="7"/>
      <c r="N119" s="7"/>
      <c r="O119" s="7"/>
      <c r="P119" s="7"/>
      <c r="Q119" s="7"/>
      <c r="R119" s="7"/>
      <c r="S119" s="7"/>
      <c r="T119" s="7"/>
      <c r="U119" s="7"/>
      <c r="V119" s="7"/>
      <c r="W119" s="7"/>
      <c r="X119" s="7"/>
      <c r="Y119" s="7"/>
    </row>
    <row r="120" spans="1:25" ht="15.75" customHeight="1">
      <c r="A120" s="195" t="s">
        <v>1306</v>
      </c>
      <c r="B120" s="193" t="s">
        <v>766</v>
      </c>
      <c r="C120" s="193" t="s">
        <v>494</v>
      </c>
      <c r="D120" s="194" t="s">
        <v>652</v>
      </c>
      <c r="E120" s="194" t="s">
        <v>769</v>
      </c>
      <c r="F120" s="7"/>
      <c r="G120" s="7"/>
      <c r="H120" s="7"/>
      <c r="I120" s="7"/>
      <c r="J120" s="7"/>
      <c r="K120" s="7"/>
      <c r="L120" s="7"/>
      <c r="M120" s="7"/>
      <c r="N120" s="7"/>
      <c r="O120" s="7"/>
      <c r="P120" s="7"/>
      <c r="Q120" s="7"/>
      <c r="R120" s="7"/>
      <c r="S120" s="7"/>
      <c r="T120" s="7"/>
      <c r="U120" s="7"/>
      <c r="V120" s="7"/>
      <c r="W120" s="7"/>
      <c r="X120" s="7"/>
      <c r="Y120" s="7"/>
    </row>
    <row r="121" spans="1:25" ht="15.75" customHeight="1">
      <c r="A121" s="195" t="s">
        <v>1306</v>
      </c>
      <c r="B121" s="193" t="s">
        <v>771</v>
      </c>
      <c r="C121" s="193" t="s">
        <v>494</v>
      </c>
      <c r="D121" s="194" t="s">
        <v>636</v>
      </c>
      <c r="E121" s="194" t="s">
        <v>772</v>
      </c>
      <c r="F121" s="7"/>
      <c r="G121" s="7"/>
      <c r="H121" s="7"/>
      <c r="I121" s="7"/>
      <c r="J121" s="7"/>
      <c r="K121" s="7"/>
      <c r="L121" s="7"/>
      <c r="M121" s="7"/>
      <c r="N121" s="7"/>
      <c r="O121" s="7"/>
      <c r="P121" s="7"/>
      <c r="Q121" s="7"/>
      <c r="R121" s="7"/>
      <c r="S121" s="7"/>
      <c r="T121" s="7"/>
      <c r="U121" s="7"/>
      <c r="V121" s="7"/>
      <c r="W121" s="7"/>
      <c r="X121" s="7"/>
      <c r="Y121" s="7"/>
    </row>
    <row r="122" spans="1:25" ht="15.75" customHeight="1">
      <c r="A122" s="195" t="s">
        <v>1306</v>
      </c>
      <c r="B122" s="193" t="s">
        <v>774</v>
      </c>
      <c r="C122" s="193" t="s">
        <v>494</v>
      </c>
      <c r="D122" s="194" t="s">
        <v>636</v>
      </c>
      <c r="E122" s="194" t="s">
        <v>775</v>
      </c>
      <c r="F122" s="7"/>
      <c r="G122" s="7"/>
      <c r="H122" s="7"/>
      <c r="I122" s="7"/>
      <c r="J122" s="7"/>
      <c r="K122" s="7"/>
      <c r="L122" s="7"/>
      <c r="M122" s="7"/>
      <c r="N122" s="7"/>
      <c r="O122" s="7"/>
      <c r="P122" s="7"/>
      <c r="Q122" s="7"/>
      <c r="R122" s="7"/>
      <c r="S122" s="7"/>
      <c r="T122" s="7"/>
      <c r="U122" s="7"/>
      <c r="V122" s="7"/>
      <c r="W122" s="7"/>
      <c r="X122" s="7"/>
      <c r="Y122" s="7"/>
    </row>
    <row r="123" spans="1:25" ht="15.75" customHeight="1">
      <c r="A123" s="195" t="s">
        <v>1306</v>
      </c>
      <c r="B123" s="193" t="s">
        <v>777</v>
      </c>
      <c r="C123" s="193" t="s">
        <v>494</v>
      </c>
      <c r="D123" s="194" t="s">
        <v>636</v>
      </c>
      <c r="E123" s="194" t="s">
        <v>778</v>
      </c>
      <c r="F123" s="7"/>
      <c r="G123" s="7"/>
      <c r="H123" s="7"/>
      <c r="I123" s="7"/>
      <c r="J123" s="7"/>
      <c r="K123" s="7"/>
      <c r="L123" s="7"/>
      <c r="M123" s="7"/>
      <c r="N123" s="7"/>
      <c r="O123" s="7"/>
      <c r="P123" s="7"/>
      <c r="Q123" s="7"/>
      <c r="R123" s="7"/>
      <c r="S123" s="7"/>
      <c r="T123" s="7"/>
      <c r="U123" s="7"/>
      <c r="V123" s="7"/>
      <c r="W123" s="7"/>
      <c r="X123" s="7"/>
      <c r="Y123" s="7"/>
    </row>
    <row r="124" spans="1:25" ht="15.75" customHeight="1">
      <c r="A124" s="195" t="s">
        <v>1306</v>
      </c>
      <c r="B124" s="193" t="s">
        <v>780</v>
      </c>
      <c r="C124" s="193" t="s">
        <v>494</v>
      </c>
      <c r="D124" s="194" t="s">
        <v>636</v>
      </c>
      <c r="E124" s="194" t="s">
        <v>781</v>
      </c>
      <c r="F124" s="7"/>
      <c r="G124" s="7"/>
      <c r="H124" s="7"/>
      <c r="I124" s="7"/>
      <c r="J124" s="7"/>
      <c r="K124" s="7"/>
      <c r="L124" s="7"/>
      <c r="M124" s="7"/>
      <c r="N124" s="7"/>
      <c r="O124" s="7"/>
      <c r="P124" s="7"/>
      <c r="Q124" s="7"/>
      <c r="R124" s="7"/>
      <c r="S124" s="7"/>
      <c r="T124" s="7"/>
      <c r="U124" s="7"/>
      <c r="V124" s="7"/>
      <c r="W124" s="7"/>
      <c r="X124" s="7"/>
      <c r="Y124" s="7"/>
    </row>
    <row r="125" spans="1:25" ht="15.75" customHeight="1">
      <c r="A125" s="195" t="s">
        <v>1306</v>
      </c>
      <c r="B125" s="193" t="s">
        <v>783</v>
      </c>
      <c r="C125" s="193" t="s">
        <v>494</v>
      </c>
      <c r="D125" s="194" t="s">
        <v>636</v>
      </c>
      <c r="E125" s="194" t="s">
        <v>765</v>
      </c>
      <c r="F125" s="7"/>
      <c r="G125" s="7"/>
      <c r="H125" s="7"/>
      <c r="I125" s="7"/>
      <c r="J125" s="7"/>
      <c r="K125" s="7"/>
      <c r="L125" s="7"/>
      <c r="M125" s="7"/>
      <c r="N125" s="7"/>
      <c r="O125" s="7"/>
      <c r="P125" s="7"/>
      <c r="Q125" s="7"/>
      <c r="R125" s="7"/>
      <c r="S125" s="7"/>
      <c r="T125" s="7"/>
      <c r="U125" s="7"/>
      <c r="V125" s="7"/>
      <c r="W125" s="7"/>
      <c r="X125" s="7"/>
      <c r="Y125" s="7"/>
    </row>
    <row r="126" spans="1:25" ht="15.75" customHeight="1">
      <c r="A126" s="199" t="s">
        <v>1310</v>
      </c>
      <c r="B126" s="193" t="s">
        <v>785</v>
      </c>
      <c r="C126" s="193" t="s">
        <v>494</v>
      </c>
      <c r="D126" s="194" t="s">
        <v>636</v>
      </c>
      <c r="E126" s="194" t="s">
        <v>786</v>
      </c>
      <c r="F126" s="7"/>
      <c r="G126" s="7"/>
      <c r="H126" s="7"/>
      <c r="I126" s="7"/>
      <c r="J126" s="7"/>
      <c r="K126" s="7"/>
      <c r="L126" s="7"/>
      <c r="M126" s="7"/>
      <c r="N126" s="7"/>
      <c r="O126" s="7"/>
      <c r="P126" s="7"/>
      <c r="Q126" s="7"/>
      <c r="R126" s="7"/>
      <c r="S126" s="7"/>
      <c r="T126" s="7"/>
      <c r="U126" s="7"/>
      <c r="V126" s="7"/>
      <c r="W126" s="7"/>
      <c r="X126" s="7"/>
      <c r="Y126" s="7"/>
    </row>
    <row r="127" spans="1:25" ht="15.75" customHeight="1">
      <c r="A127" s="199" t="s">
        <v>1310</v>
      </c>
      <c r="B127" s="193" t="s">
        <v>788</v>
      </c>
      <c r="C127" s="193" t="s">
        <v>494</v>
      </c>
      <c r="D127" s="194" t="s">
        <v>636</v>
      </c>
      <c r="E127" s="194" t="s">
        <v>789</v>
      </c>
      <c r="F127" s="7"/>
      <c r="G127" s="7"/>
      <c r="H127" s="7"/>
      <c r="I127" s="7"/>
      <c r="J127" s="7"/>
      <c r="K127" s="7"/>
      <c r="L127" s="7"/>
      <c r="M127" s="7"/>
      <c r="N127" s="7"/>
      <c r="O127" s="7"/>
      <c r="P127" s="7"/>
      <c r="Q127" s="7"/>
      <c r="R127" s="7"/>
      <c r="S127" s="7"/>
      <c r="T127" s="7"/>
      <c r="U127" s="7"/>
      <c r="V127" s="7"/>
      <c r="W127" s="7"/>
      <c r="X127" s="7"/>
      <c r="Y127" s="7"/>
    </row>
    <row r="128" spans="1:25" ht="15.75" customHeight="1">
      <c r="A128" s="199" t="s">
        <v>1310</v>
      </c>
      <c r="B128" s="193" t="s">
        <v>792</v>
      </c>
      <c r="C128" s="193" t="s">
        <v>494</v>
      </c>
      <c r="D128" s="194" t="s">
        <v>636</v>
      </c>
      <c r="E128" s="194" t="s">
        <v>793</v>
      </c>
      <c r="F128" s="7"/>
      <c r="G128" s="7"/>
      <c r="H128" s="7"/>
      <c r="I128" s="7"/>
      <c r="J128" s="7"/>
      <c r="K128" s="7"/>
      <c r="L128" s="7"/>
      <c r="M128" s="7"/>
      <c r="N128" s="7"/>
      <c r="O128" s="7"/>
      <c r="P128" s="7"/>
      <c r="Q128" s="7"/>
      <c r="R128" s="7"/>
      <c r="S128" s="7"/>
      <c r="T128" s="7"/>
      <c r="U128" s="7"/>
      <c r="V128" s="7"/>
      <c r="W128" s="7"/>
      <c r="X128" s="7"/>
      <c r="Y128" s="7"/>
    </row>
    <row r="129" spans="1:25" ht="15.75" customHeight="1">
      <c r="A129" s="199" t="s">
        <v>1310</v>
      </c>
      <c r="B129" s="193" t="s">
        <v>795</v>
      </c>
      <c r="C129" s="193" t="s">
        <v>494</v>
      </c>
      <c r="D129" s="194" t="s">
        <v>636</v>
      </c>
      <c r="E129" s="194" t="s">
        <v>796</v>
      </c>
      <c r="F129" s="7"/>
      <c r="G129" s="7"/>
      <c r="H129" s="7"/>
      <c r="I129" s="7"/>
      <c r="J129" s="7"/>
      <c r="K129" s="7"/>
      <c r="L129" s="7"/>
      <c r="M129" s="7"/>
      <c r="N129" s="7"/>
      <c r="O129" s="7"/>
      <c r="P129" s="7"/>
      <c r="Q129" s="7"/>
      <c r="R129" s="7"/>
      <c r="S129" s="7"/>
      <c r="T129" s="7"/>
      <c r="U129" s="7"/>
      <c r="V129" s="7"/>
      <c r="W129" s="7"/>
      <c r="X129" s="7"/>
      <c r="Y129" s="7"/>
    </row>
    <row r="130" spans="1:25" ht="15.75" customHeight="1">
      <c r="A130" s="199" t="s">
        <v>1310</v>
      </c>
      <c r="B130" s="193" t="s">
        <v>795</v>
      </c>
      <c r="C130" s="193" t="s">
        <v>494</v>
      </c>
      <c r="D130" s="194" t="s">
        <v>797</v>
      </c>
      <c r="E130" s="194" t="s">
        <v>798</v>
      </c>
      <c r="F130" s="7"/>
      <c r="G130" s="7"/>
      <c r="H130" s="7"/>
      <c r="I130" s="7"/>
      <c r="J130" s="7"/>
      <c r="K130" s="7"/>
      <c r="L130" s="7"/>
      <c r="M130" s="7"/>
      <c r="N130" s="7"/>
      <c r="O130" s="7"/>
      <c r="P130" s="7"/>
      <c r="Q130" s="7"/>
      <c r="R130" s="7"/>
      <c r="S130" s="7"/>
      <c r="T130" s="7"/>
      <c r="U130" s="7"/>
      <c r="V130" s="7"/>
      <c r="W130" s="7"/>
      <c r="X130" s="7"/>
      <c r="Y130" s="7"/>
    </row>
    <row r="131" spans="1:25" ht="15.75" customHeight="1">
      <c r="A131" s="199" t="s">
        <v>1310</v>
      </c>
      <c r="B131" s="193" t="s">
        <v>800</v>
      </c>
      <c r="C131" s="193" t="s">
        <v>494</v>
      </c>
      <c r="D131" s="194" t="s">
        <v>636</v>
      </c>
      <c r="E131" s="194" t="s">
        <v>801</v>
      </c>
      <c r="F131" s="7"/>
      <c r="G131" s="7"/>
      <c r="H131" s="7"/>
      <c r="I131" s="7"/>
      <c r="J131" s="7"/>
      <c r="K131" s="7"/>
      <c r="L131" s="7"/>
      <c r="M131" s="7"/>
      <c r="N131" s="7"/>
      <c r="O131" s="7"/>
      <c r="P131" s="7"/>
      <c r="Q131" s="7"/>
      <c r="R131" s="7"/>
      <c r="S131" s="7"/>
      <c r="T131" s="7"/>
      <c r="U131" s="7"/>
      <c r="V131" s="7"/>
      <c r="W131" s="7"/>
      <c r="X131" s="7"/>
      <c r="Y131" s="7"/>
    </row>
    <row r="132" spans="1:25" ht="15.75" customHeight="1">
      <c r="A132" s="199" t="s">
        <v>1310</v>
      </c>
      <c r="B132" s="193" t="s">
        <v>803</v>
      </c>
      <c r="C132" s="193" t="s">
        <v>494</v>
      </c>
      <c r="D132" s="194" t="s">
        <v>636</v>
      </c>
      <c r="E132" s="194" t="s">
        <v>804</v>
      </c>
      <c r="F132" s="7"/>
      <c r="G132" s="7"/>
      <c r="H132" s="7"/>
      <c r="I132" s="7"/>
      <c r="J132" s="7"/>
      <c r="K132" s="7"/>
      <c r="L132" s="7"/>
      <c r="M132" s="7"/>
      <c r="N132" s="7"/>
      <c r="O132" s="7"/>
      <c r="P132" s="7"/>
      <c r="Q132" s="7"/>
      <c r="R132" s="7"/>
      <c r="S132" s="7"/>
      <c r="T132" s="7"/>
      <c r="U132" s="7"/>
      <c r="V132" s="7"/>
      <c r="W132" s="7"/>
      <c r="X132" s="7"/>
      <c r="Y132" s="7"/>
    </row>
    <row r="133" spans="1:25" ht="15.75" customHeight="1">
      <c r="A133" s="199" t="s">
        <v>1310</v>
      </c>
      <c r="B133" s="193" t="s">
        <v>806</v>
      </c>
      <c r="C133" s="193" t="s">
        <v>494</v>
      </c>
      <c r="D133" s="194" t="s">
        <v>636</v>
      </c>
      <c r="E133" s="194" t="s">
        <v>807</v>
      </c>
      <c r="F133" s="7"/>
      <c r="G133" s="7"/>
      <c r="H133" s="7"/>
      <c r="I133" s="7"/>
      <c r="J133" s="7"/>
      <c r="K133" s="7"/>
      <c r="L133" s="7"/>
      <c r="M133" s="7"/>
      <c r="N133" s="7"/>
      <c r="O133" s="7"/>
      <c r="P133" s="7"/>
      <c r="Q133" s="7"/>
      <c r="R133" s="7"/>
      <c r="S133" s="7"/>
      <c r="T133" s="7"/>
      <c r="U133" s="7"/>
      <c r="V133" s="7"/>
      <c r="W133" s="7"/>
      <c r="X133" s="7"/>
      <c r="Y133" s="7"/>
    </row>
    <row r="134" spans="1:25" ht="15.75" customHeight="1">
      <c r="A134" s="208" t="s">
        <v>1310</v>
      </c>
      <c r="B134" s="193" t="s">
        <v>809</v>
      </c>
      <c r="C134" s="193" t="s">
        <v>494</v>
      </c>
      <c r="D134" s="194" t="s">
        <v>636</v>
      </c>
      <c r="E134" s="194" t="s">
        <v>810</v>
      </c>
      <c r="F134" s="7"/>
      <c r="G134" s="7"/>
      <c r="H134" s="7"/>
      <c r="I134" s="7"/>
      <c r="J134" s="7"/>
      <c r="K134" s="7"/>
      <c r="L134" s="7"/>
      <c r="M134" s="7"/>
      <c r="N134" s="7"/>
      <c r="O134" s="7"/>
      <c r="P134" s="7"/>
      <c r="Q134" s="7"/>
      <c r="R134" s="7"/>
      <c r="S134" s="7"/>
      <c r="T134" s="7"/>
      <c r="U134" s="7"/>
      <c r="V134" s="7"/>
      <c r="W134" s="7"/>
      <c r="X134" s="7"/>
      <c r="Y134" s="7"/>
    </row>
    <row r="135" spans="1:25" ht="15.75" customHeight="1">
      <c r="A135" s="208" t="s">
        <v>1310</v>
      </c>
      <c r="B135" s="193" t="s">
        <v>812</v>
      </c>
      <c r="C135" s="193" t="s">
        <v>494</v>
      </c>
      <c r="D135" s="194" t="s">
        <v>636</v>
      </c>
      <c r="E135" s="194" t="s">
        <v>813</v>
      </c>
      <c r="F135" s="7"/>
      <c r="G135" s="7"/>
      <c r="H135" s="7"/>
      <c r="I135" s="7"/>
      <c r="J135" s="7"/>
      <c r="K135" s="7"/>
      <c r="L135" s="7"/>
      <c r="M135" s="7"/>
      <c r="N135" s="7"/>
      <c r="O135" s="7"/>
      <c r="P135" s="7"/>
      <c r="Q135" s="7"/>
      <c r="R135" s="7"/>
      <c r="S135" s="7"/>
      <c r="T135" s="7"/>
      <c r="U135" s="7"/>
      <c r="V135" s="7"/>
      <c r="W135" s="7"/>
      <c r="X135" s="7"/>
      <c r="Y135" s="7"/>
    </row>
    <row r="136" spans="1:25" ht="15.75" customHeight="1">
      <c r="A136" s="209" t="s">
        <v>1312</v>
      </c>
      <c r="B136" s="193" t="s">
        <v>815</v>
      </c>
      <c r="C136" s="193" t="s">
        <v>494</v>
      </c>
      <c r="D136" s="194" t="s">
        <v>636</v>
      </c>
      <c r="E136" s="194" t="s">
        <v>816</v>
      </c>
      <c r="F136" s="7"/>
      <c r="G136" s="7"/>
      <c r="H136" s="7"/>
      <c r="I136" s="7"/>
      <c r="J136" s="7"/>
      <c r="K136" s="7"/>
      <c r="L136" s="7"/>
      <c r="M136" s="7"/>
      <c r="N136" s="7"/>
      <c r="O136" s="7"/>
      <c r="P136" s="7"/>
      <c r="Q136" s="7"/>
      <c r="R136" s="7"/>
      <c r="S136" s="7"/>
      <c r="T136" s="7"/>
      <c r="U136" s="7"/>
      <c r="V136" s="7"/>
      <c r="W136" s="7"/>
      <c r="X136" s="7"/>
      <c r="Y136" s="7"/>
    </row>
    <row r="137" spans="1:25" ht="15.75" customHeight="1">
      <c r="A137" s="209" t="s">
        <v>1312</v>
      </c>
      <c r="B137" s="193" t="s">
        <v>818</v>
      </c>
      <c r="C137" s="193" t="s">
        <v>494</v>
      </c>
      <c r="D137" s="194" t="s">
        <v>636</v>
      </c>
      <c r="E137" s="194" t="s">
        <v>819</v>
      </c>
      <c r="F137" s="7"/>
      <c r="G137" s="7"/>
      <c r="H137" s="7"/>
      <c r="I137" s="7"/>
      <c r="J137" s="7"/>
      <c r="K137" s="7"/>
      <c r="L137" s="7"/>
      <c r="M137" s="7"/>
      <c r="N137" s="7"/>
      <c r="O137" s="7"/>
      <c r="P137" s="7"/>
      <c r="Q137" s="7"/>
      <c r="R137" s="7"/>
      <c r="S137" s="7"/>
      <c r="T137" s="7"/>
      <c r="U137" s="7"/>
      <c r="V137" s="7"/>
      <c r="W137" s="7"/>
      <c r="X137" s="7"/>
      <c r="Y137" s="7"/>
    </row>
    <row r="138" spans="1:25" ht="15.75" customHeight="1">
      <c r="A138" s="209" t="s">
        <v>1312</v>
      </c>
      <c r="B138" s="193" t="s">
        <v>821</v>
      </c>
      <c r="C138" s="193" t="s">
        <v>494</v>
      </c>
      <c r="D138" s="194" t="s">
        <v>636</v>
      </c>
      <c r="E138" s="194" t="s">
        <v>822</v>
      </c>
      <c r="F138" s="7"/>
      <c r="G138" s="7"/>
      <c r="H138" s="7"/>
      <c r="I138" s="7"/>
      <c r="J138" s="7"/>
      <c r="K138" s="7"/>
      <c r="L138" s="7"/>
      <c r="M138" s="7"/>
      <c r="N138" s="7"/>
      <c r="O138" s="7"/>
      <c r="P138" s="7"/>
      <c r="Q138" s="7"/>
      <c r="R138" s="7"/>
      <c r="S138" s="7"/>
      <c r="T138" s="7"/>
      <c r="U138" s="7"/>
      <c r="V138" s="7"/>
      <c r="W138" s="7"/>
      <c r="X138" s="7"/>
      <c r="Y138" s="7"/>
    </row>
    <row r="139" spans="1:25" ht="15.75" customHeight="1">
      <c r="A139" s="210" t="s">
        <v>1313</v>
      </c>
      <c r="B139" s="193" t="s">
        <v>824</v>
      </c>
      <c r="C139" s="193" t="s">
        <v>494</v>
      </c>
      <c r="D139" s="194" t="s">
        <v>642</v>
      </c>
      <c r="E139" s="194" t="s">
        <v>825</v>
      </c>
      <c r="F139" s="7"/>
      <c r="G139" s="7"/>
      <c r="H139" s="7"/>
      <c r="I139" s="7"/>
      <c r="J139" s="7"/>
      <c r="K139" s="7"/>
      <c r="L139" s="7"/>
      <c r="M139" s="7"/>
      <c r="N139" s="7"/>
      <c r="O139" s="7"/>
      <c r="P139" s="7"/>
      <c r="Q139" s="7"/>
      <c r="R139" s="7"/>
      <c r="S139" s="7"/>
      <c r="T139" s="7"/>
      <c r="U139" s="7"/>
      <c r="V139" s="7"/>
      <c r="W139" s="7"/>
      <c r="X139" s="7"/>
      <c r="Y139" s="7"/>
    </row>
    <row r="140" spans="1:25" ht="15.75" customHeight="1">
      <c r="A140" s="210" t="s">
        <v>1313</v>
      </c>
      <c r="B140" s="193" t="s">
        <v>827</v>
      </c>
      <c r="C140" s="193" t="s">
        <v>494</v>
      </c>
      <c r="D140" s="194" t="s">
        <v>642</v>
      </c>
      <c r="E140" s="194" t="s">
        <v>828</v>
      </c>
      <c r="F140" s="7"/>
      <c r="G140" s="7"/>
      <c r="H140" s="7"/>
      <c r="I140" s="7"/>
      <c r="J140" s="7"/>
      <c r="K140" s="7"/>
      <c r="L140" s="7"/>
      <c r="M140" s="7"/>
      <c r="N140" s="7"/>
      <c r="O140" s="7"/>
      <c r="P140" s="7"/>
      <c r="Q140" s="7"/>
      <c r="R140" s="7"/>
      <c r="S140" s="7"/>
      <c r="T140" s="7"/>
      <c r="U140" s="7"/>
      <c r="V140" s="7"/>
      <c r="W140" s="7"/>
      <c r="X140" s="7"/>
      <c r="Y140" s="7"/>
    </row>
    <row r="141" spans="1:25" ht="15.75" customHeight="1">
      <c r="A141" s="210" t="s">
        <v>1313</v>
      </c>
      <c r="B141" s="193" t="s">
        <v>830</v>
      </c>
      <c r="C141" s="193" t="s">
        <v>494</v>
      </c>
      <c r="D141" s="194" t="s">
        <v>642</v>
      </c>
      <c r="E141" s="194" t="s">
        <v>831</v>
      </c>
      <c r="F141" s="7"/>
      <c r="G141" s="7"/>
      <c r="H141" s="7"/>
      <c r="I141" s="7"/>
      <c r="J141" s="7"/>
      <c r="K141" s="7"/>
      <c r="L141" s="7"/>
      <c r="M141" s="7"/>
      <c r="N141" s="7"/>
      <c r="O141" s="7"/>
      <c r="P141" s="7"/>
      <c r="Q141" s="7"/>
      <c r="R141" s="7"/>
      <c r="S141" s="7"/>
      <c r="T141" s="7"/>
      <c r="U141" s="7"/>
      <c r="V141" s="7"/>
      <c r="W141" s="7"/>
      <c r="X141" s="7"/>
      <c r="Y141" s="7"/>
    </row>
    <row r="142" spans="1:25" ht="15.75" customHeight="1">
      <c r="A142" s="210" t="s">
        <v>1313</v>
      </c>
      <c r="B142" s="193" t="s">
        <v>832</v>
      </c>
      <c r="C142" s="193" t="s">
        <v>494</v>
      </c>
      <c r="D142" s="194" t="s">
        <v>642</v>
      </c>
      <c r="E142" s="194" t="s">
        <v>831</v>
      </c>
      <c r="F142" s="7"/>
      <c r="G142" s="7"/>
      <c r="H142" s="7"/>
      <c r="I142" s="7"/>
      <c r="J142" s="7"/>
      <c r="K142" s="7"/>
      <c r="L142" s="7"/>
      <c r="M142" s="7"/>
      <c r="N142" s="7"/>
      <c r="O142" s="7"/>
      <c r="P142" s="7"/>
      <c r="Q142" s="7"/>
      <c r="R142" s="7"/>
      <c r="S142" s="7"/>
      <c r="T142" s="7"/>
      <c r="U142" s="7"/>
      <c r="V142" s="7"/>
      <c r="W142" s="7"/>
      <c r="X142" s="7"/>
      <c r="Y142" s="7"/>
    </row>
    <row r="143" spans="1:25" ht="15.75" customHeight="1">
      <c r="A143" s="210" t="s">
        <v>1313</v>
      </c>
      <c r="B143" s="193" t="s">
        <v>834</v>
      </c>
      <c r="C143" s="193" t="s">
        <v>494</v>
      </c>
      <c r="D143" s="194" t="s">
        <v>642</v>
      </c>
      <c r="E143" s="194" t="s">
        <v>828</v>
      </c>
      <c r="F143" s="7"/>
      <c r="G143" s="7"/>
      <c r="H143" s="7"/>
      <c r="I143" s="7"/>
      <c r="J143" s="7"/>
      <c r="K143" s="7"/>
      <c r="L143" s="7"/>
      <c r="M143" s="7"/>
      <c r="N143" s="7"/>
      <c r="O143" s="7"/>
      <c r="P143" s="7"/>
      <c r="Q143" s="7"/>
      <c r="R143" s="7"/>
      <c r="S143" s="7"/>
      <c r="T143" s="7"/>
      <c r="U143" s="7"/>
      <c r="V143" s="7"/>
      <c r="W143" s="7"/>
      <c r="X143" s="7"/>
      <c r="Y143" s="7"/>
    </row>
    <row r="144" spans="1:25" ht="15.75" customHeight="1">
      <c r="A144" s="210" t="s">
        <v>1313</v>
      </c>
      <c r="B144" s="193" t="s">
        <v>835</v>
      </c>
      <c r="C144" s="193" t="s">
        <v>494</v>
      </c>
      <c r="D144" s="194" t="s">
        <v>642</v>
      </c>
      <c r="E144" s="194" t="s">
        <v>836</v>
      </c>
      <c r="F144" s="7"/>
      <c r="G144" s="7"/>
      <c r="H144" s="7"/>
      <c r="I144" s="7"/>
      <c r="J144" s="7"/>
      <c r="K144" s="7"/>
      <c r="L144" s="7"/>
      <c r="M144" s="7"/>
      <c r="N144" s="7"/>
      <c r="O144" s="7"/>
      <c r="P144" s="7"/>
      <c r="Q144" s="7"/>
      <c r="R144" s="7"/>
      <c r="S144" s="7"/>
      <c r="T144" s="7"/>
      <c r="U144" s="7"/>
      <c r="V144" s="7"/>
      <c r="W144" s="7"/>
      <c r="X144" s="7"/>
      <c r="Y144" s="7"/>
    </row>
    <row r="145" spans="1:25" ht="15.75" customHeight="1">
      <c r="A145" s="210" t="s">
        <v>1313</v>
      </c>
      <c r="B145" s="193" t="s">
        <v>838</v>
      </c>
      <c r="C145" s="193" t="s">
        <v>494</v>
      </c>
      <c r="D145" s="194" t="s">
        <v>642</v>
      </c>
      <c r="E145" s="194" t="s">
        <v>839</v>
      </c>
      <c r="F145" s="7"/>
      <c r="G145" s="7"/>
      <c r="H145" s="7"/>
      <c r="I145" s="7"/>
      <c r="J145" s="7"/>
      <c r="K145" s="7"/>
      <c r="L145" s="7"/>
      <c r="M145" s="7"/>
      <c r="N145" s="7"/>
      <c r="O145" s="7"/>
      <c r="P145" s="7"/>
      <c r="Q145" s="7"/>
      <c r="R145" s="7"/>
      <c r="S145" s="7"/>
      <c r="T145" s="7"/>
      <c r="U145" s="7"/>
      <c r="V145" s="7"/>
      <c r="W145" s="7"/>
      <c r="X145" s="7"/>
      <c r="Y145" s="7"/>
    </row>
    <row r="146" spans="1:25" ht="15.75" customHeight="1">
      <c r="A146" s="210" t="s">
        <v>1313</v>
      </c>
      <c r="B146" s="193" t="s">
        <v>840</v>
      </c>
      <c r="C146" s="193" t="s">
        <v>494</v>
      </c>
      <c r="D146" s="194" t="s">
        <v>642</v>
      </c>
      <c r="E146" s="194" t="s">
        <v>841</v>
      </c>
      <c r="F146" s="7"/>
      <c r="G146" s="7"/>
      <c r="H146" s="7"/>
      <c r="I146" s="7"/>
      <c r="J146" s="7"/>
      <c r="K146" s="7"/>
      <c r="L146" s="7"/>
      <c r="M146" s="7"/>
      <c r="N146" s="7"/>
      <c r="O146" s="7"/>
      <c r="P146" s="7"/>
      <c r="Q146" s="7"/>
      <c r="R146" s="7"/>
      <c r="S146" s="7"/>
      <c r="T146" s="7"/>
      <c r="U146" s="7"/>
      <c r="V146" s="7"/>
      <c r="W146" s="7"/>
      <c r="X146" s="7"/>
      <c r="Y146" s="7"/>
    </row>
    <row r="147" spans="1:25" ht="15.75" customHeight="1">
      <c r="A147" s="210" t="s">
        <v>1313</v>
      </c>
      <c r="B147" s="193" t="s">
        <v>843</v>
      </c>
      <c r="C147" s="193" t="s">
        <v>494</v>
      </c>
      <c r="D147" s="194" t="s">
        <v>642</v>
      </c>
      <c r="E147" s="194" t="s">
        <v>844</v>
      </c>
      <c r="F147" s="7"/>
      <c r="G147" s="7"/>
      <c r="H147" s="7"/>
      <c r="I147" s="7"/>
      <c r="J147" s="7"/>
      <c r="K147" s="7"/>
      <c r="L147" s="7"/>
      <c r="M147" s="7"/>
      <c r="N147" s="7"/>
      <c r="O147" s="7"/>
      <c r="P147" s="7"/>
      <c r="Q147" s="7"/>
      <c r="R147" s="7"/>
      <c r="S147" s="7"/>
      <c r="T147" s="7"/>
      <c r="U147" s="7"/>
      <c r="V147" s="7"/>
      <c r="W147" s="7"/>
      <c r="X147" s="7"/>
      <c r="Y147" s="7"/>
    </row>
    <row r="148" spans="1:25" ht="15.75" customHeight="1">
      <c r="A148" s="210" t="s">
        <v>1313</v>
      </c>
      <c r="B148" s="193" t="s">
        <v>845</v>
      </c>
      <c r="C148" s="193" t="s">
        <v>494</v>
      </c>
      <c r="D148" s="194" t="s">
        <v>642</v>
      </c>
      <c r="E148" s="194" t="s">
        <v>846</v>
      </c>
      <c r="F148" s="7"/>
      <c r="G148" s="7"/>
      <c r="H148" s="7"/>
      <c r="I148" s="7"/>
      <c r="J148" s="7"/>
      <c r="K148" s="7"/>
      <c r="L148" s="7"/>
      <c r="M148" s="7"/>
      <c r="N148" s="7"/>
      <c r="O148" s="7"/>
      <c r="P148" s="7"/>
      <c r="Q148" s="7"/>
      <c r="R148" s="7"/>
      <c r="S148" s="7"/>
      <c r="T148" s="7"/>
      <c r="U148" s="7"/>
      <c r="V148" s="7"/>
      <c r="W148" s="7"/>
      <c r="X148" s="7"/>
      <c r="Y148" s="7"/>
    </row>
    <row r="149" spans="1:25" ht="15.75" customHeight="1">
      <c r="A149" s="210" t="s">
        <v>1313</v>
      </c>
      <c r="B149" s="193" t="s">
        <v>848</v>
      </c>
      <c r="C149" s="193" t="s">
        <v>494</v>
      </c>
      <c r="D149" s="194" t="s">
        <v>636</v>
      </c>
      <c r="E149" s="194" t="s">
        <v>849</v>
      </c>
      <c r="F149" s="7"/>
      <c r="G149" s="7"/>
      <c r="H149" s="7"/>
      <c r="I149" s="7"/>
      <c r="J149" s="7"/>
      <c r="K149" s="7"/>
      <c r="L149" s="7"/>
      <c r="M149" s="7"/>
      <c r="N149" s="7"/>
      <c r="O149" s="7"/>
      <c r="P149" s="7"/>
      <c r="Q149" s="7"/>
      <c r="R149" s="7"/>
      <c r="S149" s="7"/>
      <c r="T149" s="7"/>
      <c r="U149" s="7"/>
      <c r="V149" s="7"/>
      <c r="W149" s="7"/>
      <c r="X149" s="7"/>
      <c r="Y149" s="7"/>
    </row>
    <row r="150" spans="1:25" ht="15.75" customHeight="1">
      <c r="A150" s="210" t="s">
        <v>1313</v>
      </c>
      <c r="B150" s="193" t="s">
        <v>848</v>
      </c>
      <c r="C150" s="193" t="s">
        <v>494</v>
      </c>
      <c r="D150" s="194" t="s">
        <v>642</v>
      </c>
      <c r="E150" s="194" t="s">
        <v>850</v>
      </c>
      <c r="F150" s="7"/>
      <c r="G150" s="7"/>
      <c r="H150" s="7"/>
      <c r="I150" s="7"/>
      <c r="J150" s="7"/>
      <c r="K150" s="7"/>
      <c r="L150" s="7"/>
      <c r="M150" s="7"/>
      <c r="N150" s="7"/>
      <c r="O150" s="7"/>
      <c r="P150" s="7"/>
      <c r="Q150" s="7"/>
      <c r="R150" s="7"/>
      <c r="S150" s="7"/>
      <c r="T150" s="7"/>
      <c r="U150" s="7"/>
      <c r="V150" s="7"/>
      <c r="W150" s="7"/>
      <c r="X150" s="7"/>
      <c r="Y150" s="7"/>
    </row>
    <row r="151" spans="1:25" ht="15.75" customHeight="1">
      <c r="A151" s="210" t="s">
        <v>1313</v>
      </c>
      <c r="B151" s="193" t="s">
        <v>852</v>
      </c>
      <c r="C151" s="193" t="s">
        <v>494</v>
      </c>
      <c r="D151" s="194" t="s">
        <v>665</v>
      </c>
      <c r="E151" s="194" t="s">
        <v>853</v>
      </c>
      <c r="F151" s="7"/>
      <c r="G151" s="7"/>
      <c r="H151" s="7"/>
      <c r="I151" s="7"/>
      <c r="J151" s="7"/>
      <c r="K151" s="7"/>
      <c r="L151" s="7"/>
      <c r="M151" s="7"/>
      <c r="N151" s="7"/>
      <c r="O151" s="7"/>
      <c r="P151" s="7"/>
      <c r="Q151" s="7"/>
      <c r="R151" s="7"/>
      <c r="S151" s="7"/>
      <c r="T151" s="7"/>
      <c r="U151" s="7"/>
      <c r="V151" s="7"/>
      <c r="W151" s="7"/>
      <c r="X151" s="7"/>
      <c r="Y151" s="7"/>
    </row>
    <row r="152" spans="1:25" ht="15.75" customHeight="1">
      <c r="A152" s="211" t="s">
        <v>1307</v>
      </c>
      <c r="B152" s="193" t="s">
        <v>855</v>
      </c>
      <c r="C152" s="193" t="s">
        <v>494</v>
      </c>
      <c r="D152" s="194" t="s">
        <v>636</v>
      </c>
      <c r="E152" s="194" t="s">
        <v>856</v>
      </c>
      <c r="F152" s="7"/>
      <c r="G152" s="7"/>
      <c r="H152" s="7"/>
      <c r="I152" s="7"/>
      <c r="J152" s="7"/>
      <c r="K152" s="7"/>
      <c r="L152" s="7"/>
      <c r="M152" s="7"/>
      <c r="N152" s="7"/>
      <c r="O152" s="7"/>
      <c r="P152" s="7"/>
      <c r="Q152" s="7"/>
      <c r="R152" s="7"/>
      <c r="S152" s="7"/>
      <c r="T152" s="7"/>
      <c r="U152" s="7"/>
      <c r="V152" s="7"/>
      <c r="W152" s="7"/>
      <c r="X152" s="7"/>
      <c r="Y152" s="7"/>
    </row>
    <row r="153" spans="1:25" ht="15.75" customHeight="1">
      <c r="A153" s="211" t="s">
        <v>1307</v>
      </c>
      <c r="B153" s="193" t="s">
        <v>859</v>
      </c>
      <c r="C153" s="193" t="s">
        <v>494</v>
      </c>
      <c r="D153" s="194" t="s">
        <v>636</v>
      </c>
      <c r="E153" s="194" t="s">
        <v>860</v>
      </c>
      <c r="F153" s="7"/>
      <c r="G153" s="7"/>
      <c r="H153" s="7"/>
      <c r="I153" s="7"/>
      <c r="J153" s="7"/>
      <c r="K153" s="7"/>
      <c r="L153" s="7"/>
      <c r="M153" s="7"/>
      <c r="N153" s="7"/>
      <c r="O153" s="7"/>
      <c r="P153" s="7"/>
      <c r="Q153" s="7"/>
      <c r="R153" s="7"/>
      <c r="S153" s="7"/>
      <c r="T153" s="7"/>
      <c r="U153" s="7"/>
      <c r="V153" s="7"/>
      <c r="W153" s="7"/>
      <c r="X153" s="7"/>
      <c r="Y153" s="7"/>
    </row>
    <row r="154" spans="1:25" ht="15.75" customHeight="1">
      <c r="A154" s="211" t="s">
        <v>1307</v>
      </c>
      <c r="B154" s="193" t="s">
        <v>862</v>
      </c>
      <c r="C154" s="193" t="s">
        <v>494</v>
      </c>
      <c r="D154" s="194" t="s">
        <v>636</v>
      </c>
      <c r="E154" s="194" t="s">
        <v>863</v>
      </c>
      <c r="F154" s="7"/>
      <c r="G154" s="7"/>
      <c r="H154" s="7"/>
      <c r="I154" s="7"/>
      <c r="J154" s="7"/>
      <c r="K154" s="7"/>
      <c r="L154" s="7"/>
      <c r="M154" s="7"/>
      <c r="N154" s="7"/>
      <c r="O154" s="7"/>
      <c r="P154" s="7"/>
      <c r="Q154" s="7"/>
      <c r="R154" s="7"/>
      <c r="S154" s="7"/>
      <c r="T154" s="7"/>
      <c r="U154" s="7"/>
      <c r="V154" s="7"/>
      <c r="W154" s="7"/>
      <c r="X154" s="7"/>
      <c r="Y154" s="7"/>
    </row>
    <row r="155" spans="1:25" ht="15.75" customHeight="1">
      <c r="A155" s="211" t="s">
        <v>1307</v>
      </c>
      <c r="B155" s="193" t="s">
        <v>862</v>
      </c>
      <c r="C155" s="193" t="s">
        <v>494</v>
      </c>
      <c r="D155" s="194" t="s">
        <v>864</v>
      </c>
      <c r="E155" s="194" t="s">
        <v>865</v>
      </c>
      <c r="F155" s="7"/>
      <c r="G155" s="7"/>
      <c r="H155" s="7"/>
      <c r="I155" s="7"/>
      <c r="J155" s="7"/>
      <c r="K155" s="7"/>
      <c r="L155" s="7"/>
      <c r="M155" s="7"/>
      <c r="N155" s="7"/>
      <c r="O155" s="7"/>
      <c r="P155" s="7"/>
      <c r="Q155" s="7"/>
      <c r="R155" s="7"/>
      <c r="S155" s="7"/>
      <c r="T155" s="7"/>
      <c r="U155" s="7"/>
      <c r="V155" s="7"/>
      <c r="W155" s="7"/>
      <c r="X155" s="7"/>
      <c r="Y155" s="7"/>
    </row>
    <row r="156" spans="1:25" ht="15.75" customHeight="1">
      <c r="A156" s="211" t="s">
        <v>1307</v>
      </c>
      <c r="B156" s="193" t="s">
        <v>867</v>
      </c>
      <c r="C156" s="193" t="s">
        <v>494</v>
      </c>
      <c r="D156" s="194" t="s">
        <v>636</v>
      </c>
      <c r="E156" s="194" t="s">
        <v>868</v>
      </c>
      <c r="F156" s="7"/>
      <c r="G156" s="7"/>
      <c r="H156" s="7"/>
      <c r="I156" s="7"/>
      <c r="J156" s="7"/>
      <c r="K156" s="7"/>
      <c r="L156" s="7"/>
      <c r="M156" s="7"/>
      <c r="N156" s="7"/>
      <c r="O156" s="7"/>
      <c r="P156" s="7"/>
      <c r="Q156" s="7"/>
      <c r="R156" s="7"/>
      <c r="S156" s="7"/>
      <c r="T156" s="7"/>
      <c r="U156" s="7"/>
      <c r="V156" s="7"/>
      <c r="W156" s="7"/>
      <c r="X156" s="7"/>
      <c r="Y156" s="7"/>
    </row>
    <row r="157" spans="1:25" ht="15.75" customHeight="1">
      <c r="A157" s="211" t="s">
        <v>1307</v>
      </c>
      <c r="B157" s="193" t="s">
        <v>869</v>
      </c>
      <c r="C157" s="193" t="s">
        <v>494</v>
      </c>
      <c r="D157" s="194" t="s">
        <v>636</v>
      </c>
      <c r="E157" s="194" t="s">
        <v>870</v>
      </c>
      <c r="F157" s="7"/>
      <c r="G157" s="7"/>
      <c r="H157" s="7"/>
      <c r="I157" s="7"/>
      <c r="J157" s="7"/>
      <c r="K157" s="7"/>
      <c r="L157" s="7"/>
      <c r="M157" s="7"/>
      <c r="N157" s="7"/>
      <c r="O157" s="7"/>
      <c r="P157" s="7"/>
      <c r="Q157" s="7"/>
      <c r="R157" s="7"/>
      <c r="S157" s="7"/>
      <c r="T157" s="7"/>
      <c r="U157" s="7"/>
      <c r="V157" s="7"/>
      <c r="W157" s="7"/>
      <c r="X157" s="7"/>
      <c r="Y157" s="7"/>
    </row>
    <row r="158" spans="1:25" ht="15.75" customHeight="1">
      <c r="A158" s="211" t="s">
        <v>1307</v>
      </c>
      <c r="B158" s="193" t="s">
        <v>872</v>
      </c>
      <c r="C158" s="193" t="s">
        <v>494</v>
      </c>
      <c r="D158" s="194" t="s">
        <v>636</v>
      </c>
      <c r="E158" s="194" t="s">
        <v>873</v>
      </c>
      <c r="F158" s="7"/>
      <c r="G158" s="7"/>
      <c r="H158" s="7"/>
      <c r="I158" s="7"/>
      <c r="J158" s="7"/>
      <c r="K158" s="7"/>
      <c r="L158" s="7"/>
      <c r="M158" s="7"/>
      <c r="N158" s="7"/>
      <c r="O158" s="7"/>
      <c r="P158" s="7"/>
      <c r="Q158" s="7"/>
      <c r="R158" s="7"/>
      <c r="S158" s="7"/>
      <c r="T158" s="7"/>
      <c r="U158" s="7"/>
      <c r="V158" s="7"/>
      <c r="W158" s="7"/>
      <c r="X158" s="7"/>
      <c r="Y158" s="7"/>
    </row>
    <row r="159" spans="1:25" ht="15.75" customHeight="1">
      <c r="A159" s="211" t="s">
        <v>1307</v>
      </c>
      <c r="B159" s="193" t="s">
        <v>874</v>
      </c>
      <c r="C159" s="193" t="s">
        <v>494</v>
      </c>
      <c r="D159" s="194" t="s">
        <v>636</v>
      </c>
      <c r="E159" s="194" t="s">
        <v>875</v>
      </c>
      <c r="F159" s="7"/>
      <c r="G159" s="7"/>
      <c r="H159" s="7"/>
      <c r="I159" s="7"/>
      <c r="J159" s="7"/>
      <c r="K159" s="7"/>
      <c r="L159" s="7"/>
      <c r="M159" s="7"/>
      <c r="N159" s="7"/>
      <c r="O159" s="7"/>
      <c r="P159" s="7"/>
      <c r="Q159" s="7"/>
      <c r="R159" s="7"/>
      <c r="S159" s="7"/>
      <c r="T159" s="7"/>
      <c r="U159" s="7"/>
      <c r="V159" s="7"/>
      <c r="W159" s="7"/>
      <c r="X159" s="7"/>
      <c r="Y159" s="7"/>
    </row>
    <row r="160" spans="1:25" ht="15.75" customHeight="1">
      <c r="A160" s="211" t="s">
        <v>1307</v>
      </c>
      <c r="B160" s="193" t="s">
        <v>877</v>
      </c>
      <c r="C160" s="193" t="s">
        <v>494</v>
      </c>
      <c r="D160" s="194" t="s">
        <v>636</v>
      </c>
      <c r="E160" s="194" t="s">
        <v>878</v>
      </c>
      <c r="F160" s="7"/>
      <c r="G160" s="7"/>
      <c r="H160" s="7"/>
      <c r="I160" s="7"/>
      <c r="J160" s="7"/>
      <c r="K160" s="7"/>
      <c r="L160" s="7"/>
      <c r="M160" s="7"/>
      <c r="N160" s="7"/>
      <c r="O160" s="7"/>
      <c r="P160" s="7"/>
      <c r="Q160" s="7"/>
      <c r="R160" s="7"/>
      <c r="S160" s="7"/>
      <c r="T160" s="7"/>
      <c r="U160" s="7"/>
      <c r="V160" s="7"/>
      <c r="W160" s="7"/>
      <c r="X160" s="7"/>
      <c r="Y160" s="7"/>
    </row>
    <row r="161" spans="1:25" ht="15.75" customHeight="1">
      <c r="A161" s="211" t="s">
        <v>1307</v>
      </c>
      <c r="B161" s="193" t="s">
        <v>879</v>
      </c>
      <c r="C161" s="193" t="s">
        <v>494</v>
      </c>
      <c r="D161" s="194" t="s">
        <v>636</v>
      </c>
      <c r="E161" s="194" t="s">
        <v>880</v>
      </c>
      <c r="F161" s="7"/>
      <c r="G161" s="7"/>
      <c r="H161" s="7"/>
      <c r="I161" s="7"/>
      <c r="J161" s="7"/>
      <c r="K161" s="7"/>
      <c r="L161" s="7"/>
      <c r="M161" s="7"/>
      <c r="N161" s="7"/>
      <c r="O161" s="7"/>
      <c r="P161" s="7"/>
      <c r="Q161" s="7"/>
      <c r="R161" s="7"/>
      <c r="S161" s="7"/>
      <c r="T161" s="7"/>
      <c r="U161" s="7"/>
      <c r="V161" s="7"/>
      <c r="W161" s="7"/>
      <c r="X161" s="7"/>
      <c r="Y161" s="7"/>
    </row>
    <row r="162" spans="1:25" ht="15.75" customHeight="1">
      <c r="A162" s="211" t="s">
        <v>1307</v>
      </c>
      <c r="B162" s="193" t="s">
        <v>882</v>
      </c>
      <c r="C162" s="193" t="s">
        <v>494</v>
      </c>
      <c r="D162" s="194" t="s">
        <v>636</v>
      </c>
      <c r="E162" s="194" t="s">
        <v>883</v>
      </c>
      <c r="F162" s="7"/>
      <c r="G162" s="7"/>
      <c r="H162" s="7"/>
      <c r="I162" s="7"/>
      <c r="J162" s="7"/>
      <c r="K162" s="7"/>
      <c r="L162" s="7"/>
      <c r="M162" s="7"/>
      <c r="N162" s="7"/>
      <c r="O162" s="7"/>
      <c r="P162" s="7"/>
      <c r="Q162" s="7"/>
      <c r="R162" s="7"/>
      <c r="S162" s="7"/>
      <c r="T162" s="7"/>
      <c r="U162" s="7"/>
      <c r="V162" s="7"/>
      <c r="W162" s="7"/>
      <c r="X162" s="7"/>
      <c r="Y162" s="7"/>
    </row>
    <row r="163" spans="1:25" ht="15.75" customHeight="1">
      <c r="A163" s="211" t="s">
        <v>1307</v>
      </c>
      <c r="B163" s="193" t="s">
        <v>882</v>
      </c>
      <c r="C163" s="193" t="s">
        <v>494</v>
      </c>
      <c r="D163" s="194" t="s">
        <v>660</v>
      </c>
      <c r="E163" s="194" t="s">
        <v>884</v>
      </c>
      <c r="F163" s="7"/>
      <c r="G163" s="7"/>
      <c r="H163" s="7"/>
      <c r="I163" s="7"/>
      <c r="J163" s="7"/>
      <c r="K163" s="7"/>
      <c r="L163" s="7"/>
      <c r="M163" s="7"/>
      <c r="N163" s="7"/>
      <c r="O163" s="7"/>
      <c r="P163" s="7"/>
      <c r="Q163" s="7"/>
      <c r="R163" s="7"/>
      <c r="S163" s="7"/>
      <c r="T163" s="7"/>
      <c r="U163" s="7"/>
      <c r="V163" s="7"/>
      <c r="W163" s="7"/>
      <c r="X163" s="7"/>
      <c r="Y163" s="7"/>
    </row>
    <row r="164" spans="1:25" ht="15.75" customHeight="1">
      <c r="A164" s="196" t="s">
        <v>1307</v>
      </c>
      <c r="B164" s="193" t="s">
        <v>882</v>
      </c>
      <c r="C164" s="193" t="s">
        <v>494</v>
      </c>
      <c r="D164" s="194" t="s">
        <v>864</v>
      </c>
      <c r="E164" s="194" t="s">
        <v>886</v>
      </c>
      <c r="F164" s="7"/>
      <c r="G164" s="7"/>
      <c r="H164" s="7"/>
      <c r="I164" s="7"/>
      <c r="J164" s="7"/>
      <c r="K164" s="7"/>
      <c r="L164" s="7"/>
      <c r="M164" s="7"/>
      <c r="N164" s="7"/>
      <c r="O164" s="7"/>
      <c r="P164" s="7"/>
      <c r="Q164" s="7"/>
      <c r="R164" s="7"/>
      <c r="S164" s="7"/>
      <c r="T164" s="7"/>
      <c r="U164" s="7"/>
      <c r="V164" s="7"/>
      <c r="W164" s="7"/>
      <c r="X164" s="7"/>
      <c r="Y164" s="7"/>
    </row>
    <row r="165" spans="1:25" ht="15.75" customHeight="1">
      <c r="A165" s="196" t="s">
        <v>1307</v>
      </c>
      <c r="B165" s="193" t="s">
        <v>887</v>
      </c>
      <c r="C165" s="193" t="s">
        <v>494</v>
      </c>
      <c r="D165" s="194" t="s">
        <v>636</v>
      </c>
      <c r="E165" s="194" t="s">
        <v>888</v>
      </c>
      <c r="F165" s="7"/>
      <c r="G165" s="7"/>
      <c r="H165" s="7"/>
      <c r="I165" s="7"/>
      <c r="J165" s="7"/>
      <c r="K165" s="7"/>
      <c r="L165" s="7"/>
      <c r="M165" s="7"/>
      <c r="N165" s="7"/>
      <c r="O165" s="7"/>
      <c r="P165" s="7"/>
      <c r="Q165" s="7"/>
      <c r="R165" s="7"/>
      <c r="S165" s="7"/>
      <c r="T165" s="7"/>
      <c r="U165" s="7"/>
      <c r="V165" s="7"/>
      <c r="W165" s="7"/>
      <c r="X165" s="7"/>
      <c r="Y165" s="7"/>
    </row>
    <row r="166" spans="1:25" ht="15.75" customHeight="1">
      <c r="A166" s="196" t="s">
        <v>1307</v>
      </c>
      <c r="B166" s="193" t="s">
        <v>887</v>
      </c>
      <c r="C166" s="193" t="s">
        <v>494</v>
      </c>
      <c r="D166" s="194" t="s">
        <v>652</v>
      </c>
      <c r="E166" s="194" t="s">
        <v>890</v>
      </c>
      <c r="F166" s="7"/>
      <c r="G166" s="7"/>
      <c r="H166" s="7"/>
      <c r="I166" s="7"/>
      <c r="J166" s="7"/>
      <c r="K166" s="7"/>
      <c r="L166" s="7"/>
      <c r="M166" s="7"/>
      <c r="N166" s="7"/>
      <c r="O166" s="7"/>
      <c r="P166" s="7"/>
      <c r="Q166" s="7"/>
      <c r="R166" s="7"/>
      <c r="S166" s="7"/>
      <c r="T166" s="7"/>
      <c r="U166" s="7"/>
      <c r="V166" s="7"/>
      <c r="W166" s="7"/>
      <c r="X166" s="7"/>
      <c r="Y166" s="7"/>
    </row>
    <row r="167" spans="1:25" ht="15.75" customHeight="1">
      <c r="A167" s="196" t="s">
        <v>1307</v>
      </c>
      <c r="B167" s="193" t="s">
        <v>887</v>
      </c>
      <c r="C167" s="193" t="s">
        <v>494</v>
      </c>
      <c r="D167" s="194" t="s">
        <v>864</v>
      </c>
      <c r="E167" s="194" t="s">
        <v>891</v>
      </c>
      <c r="F167" s="7"/>
      <c r="G167" s="7"/>
      <c r="H167" s="7"/>
      <c r="I167" s="7"/>
      <c r="J167" s="7"/>
      <c r="K167" s="7"/>
      <c r="L167" s="7"/>
      <c r="M167" s="7"/>
      <c r="N167" s="7"/>
      <c r="O167" s="7"/>
      <c r="P167" s="7"/>
      <c r="Q167" s="7"/>
      <c r="R167" s="7"/>
      <c r="S167" s="7"/>
      <c r="T167" s="7"/>
      <c r="U167" s="7"/>
      <c r="V167" s="7"/>
      <c r="W167" s="7"/>
      <c r="X167" s="7"/>
      <c r="Y167" s="7"/>
    </row>
    <row r="168" spans="1:25" ht="15.75" customHeight="1">
      <c r="A168" s="192" t="s">
        <v>1305</v>
      </c>
      <c r="B168" s="193" t="s">
        <v>893</v>
      </c>
      <c r="C168" s="193" t="s">
        <v>494</v>
      </c>
      <c r="D168" s="194" t="s">
        <v>636</v>
      </c>
      <c r="E168" s="194" t="s">
        <v>894</v>
      </c>
      <c r="F168" s="7"/>
      <c r="G168" s="7"/>
      <c r="H168" s="7"/>
      <c r="I168" s="7"/>
      <c r="J168" s="7"/>
      <c r="K168" s="7"/>
      <c r="L168" s="7"/>
      <c r="M168" s="7"/>
      <c r="N168" s="7"/>
      <c r="O168" s="7"/>
      <c r="P168" s="7"/>
      <c r="Q168" s="7"/>
      <c r="R168" s="7"/>
      <c r="S168" s="7"/>
      <c r="T168" s="7"/>
      <c r="U168" s="7"/>
      <c r="V168" s="7"/>
      <c r="W168" s="7"/>
      <c r="X168" s="7"/>
      <c r="Y168" s="7"/>
    </row>
    <row r="169" spans="1:25" ht="15.75" customHeight="1">
      <c r="A169" s="192" t="s">
        <v>1305</v>
      </c>
      <c r="B169" s="193" t="s">
        <v>895</v>
      </c>
      <c r="C169" s="193" t="s">
        <v>494</v>
      </c>
      <c r="D169" s="194" t="s">
        <v>636</v>
      </c>
      <c r="E169" s="194" t="s">
        <v>896</v>
      </c>
      <c r="F169" s="7"/>
      <c r="G169" s="7"/>
      <c r="H169" s="7"/>
      <c r="I169" s="7"/>
      <c r="J169" s="7"/>
      <c r="K169" s="7"/>
      <c r="L169" s="7"/>
      <c r="M169" s="7"/>
      <c r="N169" s="7"/>
      <c r="O169" s="7"/>
      <c r="P169" s="7"/>
      <c r="Q169" s="7"/>
      <c r="R169" s="7"/>
      <c r="S169" s="7"/>
      <c r="T169" s="7"/>
      <c r="U169" s="7"/>
      <c r="V169" s="7"/>
      <c r="W169" s="7"/>
      <c r="X169" s="7"/>
      <c r="Y169" s="7"/>
    </row>
    <row r="170" spans="1:25" ht="15.75" customHeight="1">
      <c r="A170" s="192" t="s">
        <v>1305</v>
      </c>
      <c r="B170" s="193" t="s">
        <v>608</v>
      </c>
      <c r="C170" s="193" t="s">
        <v>494</v>
      </c>
      <c r="D170" s="194" t="s">
        <v>898</v>
      </c>
      <c r="E170" s="194" t="s">
        <v>899</v>
      </c>
      <c r="F170" s="7"/>
      <c r="G170" s="7"/>
      <c r="H170" s="7"/>
      <c r="I170" s="7"/>
      <c r="J170" s="7"/>
      <c r="K170" s="7"/>
      <c r="L170" s="7"/>
      <c r="M170" s="7"/>
      <c r="N170" s="7"/>
      <c r="O170" s="7"/>
      <c r="P170" s="7"/>
      <c r="Q170" s="7"/>
      <c r="R170" s="7"/>
      <c r="S170" s="7"/>
      <c r="T170" s="7"/>
      <c r="U170" s="7"/>
      <c r="V170" s="7"/>
      <c r="W170" s="7"/>
      <c r="X170" s="7"/>
      <c r="Y170" s="7"/>
    </row>
    <row r="171" spans="1:25" ht="15.75" customHeight="1">
      <c r="A171" s="192" t="s">
        <v>1305</v>
      </c>
      <c r="B171" s="193" t="s">
        <v>900</v>
      </c>
      <c r="C171" s="193" t="s">
        <v>494</v>
      </c>
      <c r="D171" s="194" t="s">
        <v>636</v>
      </c>
      <c r="E171" s="194" t="s">
        <v>901</v>
      </c>
      <c r="F171" s="7"/>
      <c r="G171" s="7"/>
      <c r="H171" s="7"/>
      <c r="I171" s="7"/>
      <c r="J171" s="7"/>
      <c r="K171" s="7"/>
      <c r="L171" s="7"/>
      <c r="M171" s="7"/>
      <c r="N171" s="7"/>
      <c r="O171" s="7"/>
      <c r="P171" s="7"/>
      <c r="Q171" s="7"/>
      <c r="R171" s="7"/>
      <c r="S171" s="7"/>
      <c r="T171" s="7"/>
      <c r="U171" s="7"/>
      <c r="V171" s="7"/>
      <c r="W171" s="7"/>
      <c r="X171" s="7"/>
      <c r="Y171" s="7"/>
    </row>
    <row r="172" spans="1:25" ht="15.75" customHeight="1">
      <c r="A172" s="192" t="s">
        <v>1305</v>
      </c>
      <c r="B172" s="193" t="s">
        <v>903</v>
      </c>
      <c r="C172" s="193" t="s">
        <v>494</v>
      </c>
      <c r="D172" s="194" t="s">
        <v>636</v>
      </c>
      <c r="E172" s="194" t="s">
        <v>904</v>
      </c>
      <c r="F172" s="7"/>
      <c r="G172" s="7"/>
      <c r="H172" s="7"/>
      <c r="I172" s="7"/>
      <c r="J172" s="7"/>
      <c r="K172" s="7"/>
      <c r="L172" s="7"/>
      <c r="M172" s="7"/>
      <c r="N172" s="7"/>
      <c r="O172" s="7"/>
      <c r="P172" s="7"/>
      <c r="Q172" s="7"/>
      <c r="R172" s="7"/>
      <c r="S172" s="7"/>
      <c r="T172" s="7"/>
      <c r="U172" s="7"/>
      <c r="V172" s="7"/>
      <c r="W172" s="7"/>
      <c r="X172" s="7"/>
      <c r="Y172" s="7"/>
    </row>
    <row r="173" spans="1:25" ht="15.75" customHeight="1">
      <c r="A173" s="192" t="s">
        <v>1305</v>
      </c>
      <c r="B173" s="193" t="s">
        <v>903</v>
      </c>
      <c r="C173" s="193" t="s">
        <v>494</v>
      </c>
      <c r="D173" s="194" t="s">
        <v>864</v>
      </c>
      <c r="E173" s="194" t="s">
        <v>906</v>
      </c>
      <c r="F173" s="7"/>
      <c r="G173" s="7"/>
      <c r="H173" s="7"/>
      <c r="I173" s="7"/>
      <c r="J173" s="7"/>
      <c r="K173" s="7"/>
      <c r="L173" s="7"/>
      <c r="M173" s="7"/>
      <c r="N173" s="7"/>
      <c r="O173" s="7"/>
      <c r="P173" s="7"/>
      <c r="Q173" s="7"/>
      <c r="R173" s="7"/>
      <c r="S173" s="7"/>
      <c r="T173" s="7"/>
      <c r="U173" s="7"/>
      <c r="V173" s="7"/>
      <c r="W173" s="7"/>
      <c r="X173" s="7"/>
      <c r="Y173" s="7"/>
    </row>
    <row r="174" spans="1:25" ht="15.75" customHeight="1">
      <c r="A174" s="192" t="s">
        <v>1305</v>
      </c>
      <c r="B174" s="193" t="s">
        <v>903</v>
      </c>
      <c r="C174" s="193" t="s">
        <v>494</v>
      </c>
      <c r="D174" s="194" t="s">
        <v>652</v>
      </c>
      <c r="E174" s="194" t="s">
        <v>908</v>
      </c>
      <c r="F174" s="7"/>
      <c r="G174" s="7"/>
      <c r="H174" s="7"/>
      <c r="I174" s="7"/>
      <c r="J174" s="7"/>
      <c r="K174" s="7"/>
      <c r="L174" s="7"/>
      <c r="M174" s="7"/>
      <c r="N174" s="7"/>
      <c r="O174" s="7"/>
      <c r="P174" s="7"/>
      <c r="Q174" s="7"/>
      <c r="R174" s="7"/>
      <c r="S174" s="7"/>
      <c r="T174" s="7"/>
      <c r="U174" s="7"/>
      <c r="V174" s="7"/>
      <c r="W174" s="7"/>
      <c r="X174" s="7"/>
      <c r="Y174" s="7"/>
    </row>
    <row r="175" spans="1:25" ht="15.75" customHeight="1">
      <c r="A175" s="192" t="s">
        <v>1305</v>
      </c>
      <c r="B175" s="193" t="s">
        <v>903</v>
      </c>
      <c r="C175" s="193" t="s">
        <v>494</v>
      </c>
      <c r="D175" s="194" t="s">
        <v>660</v>
      </c>
      <c r="E175" s="194" t="s">
        <v>910</v>
      </c>
      <c r="F175" s="7"/>
      <c r="G175" s="7"/>
      <c r="H175" s="7"/>
      <c r="I175" s="7"/>
      <c r="J175" s="7"/>
      <c r="K175" s="7"/>
      <c r="L175" s="7"/>
      <c r="M175" s="7"/>
      <c r="N175" s="7"/>
      <c r="O175" s="7"/>
      <c r="P175" s="7"/>
      <c r="Q175" s="7"/>
      <c r="R175" s="7"/>
      <c r="S175" s="7"/>
      <c r="T175" s="7"/>
      <c r="U175" s="7"/>
      <c r="V175" s="7"/>
      <c r="W175" s="7"/>
      <c r="X175" s="7"/>
      <c r="Y175" s="7"/>
    </row>
    <row r="176" spans="1:25" ht="15.75" customHeight="1">
      <c r="A176" s="192" t="s">
        <v>1305</v>
      </c>
      <c r="B176" s="193" t="s">
        <v>903</v>
      </c>
      <c r="C176" s="193" t="s">
        <v>494</v>
      </c>
      <c r="D176" s="194" t="s">
        <v>911</v>
      </c>
      <c r="E176" s="194" t="s">
        <v>912</v>
      </c>
      <c r="F176" s="7"/>
      <c r="G176" s="7"/>
      <c r="H176" s="7"/>
      <c r="I176" s="7"/>
      <c r="J176" s="7"/>
      <c r="K176" s="7"/>
      <c r="L176" s="7"/>
      <c r="M176" s="7"/>
      <c r="N176" s="7"/>
      <c r="O176" s="7"/>
      <c r="P176" s="7"/>
      <c r="Q176" s="7"/>
      <c r="R176" s="7"/>
      <c r="S176" s="7"/>
      <c r="T176" s="7"/>
      <c r="U176" s="7"/>
      <c r="V176" s="7"/>
      <c r="W176" s="7"/>
      <c r="X176" s="7"/>
      <c r="Y176" s="7"/>
    </row>
    <row r="177" spans="1:25" ht="15.75" customHeight="1">
      <c r="A177" s="192" t="s">
        <v>1305</v>
      </c>
      <c r="B177" s="212" t="s">
        <v>914</v>
      </c>
      <c r="C177" s="212" t="s">
        <v>494</v>
      </c>
      <c r="D177" s="194" t="s">
        <v>636</v>
      </c>
      <c r="E177" s="194" t="s">
        <v>915</v>
      </c>
      <c r="F177" s="7"/>
      <c r="G177" s="7"/>
      <c r="H177" s="7"/>
      <c r="I177" s="7"/>
      <c r="J177" s="7"/>
      <c r="K177" s="7"/>
      <c r="L177" s="7"/>
      <c r="M177" s="7"/>
      <c r="N177" s="7"/>
      <c r="O177" s="7"/>
      <c r="P177" s="7"/>
      <c r="Q177" s="7"/>
      <c r="R177" s="7"/>
      <c r="S177" s="7"/>
      <c r="T177" s="7"/>
      <c r="U177" s="7"/>
      <c r="V177" s="7"/>
      <c r="W177" s="7"/>
      <c r="X177" s="7"/>
      <c r="Y177" s="7"/>
    </row>
    <row r="178" spans="1:25" ht="15.75" customHeight="1">
      <c r="A178" s="192" t="s">
        <v>1305</v>
      </c>
      <c r="B178" s="212" t="s">
        <v>917</v>
      </c>
      <c r="C178" s="212" t="s">
        <v>494</v>
      </c>
      <c r="D178" s="194" t="s">
        <v>916</v>
      </c>
      <c r="E178" s="194" t="s">
        <v>918</v>
      </c>
      <c r="F178" s="7"/>
      <c r="G178" s="7"/>
      <c r="H178" s="7"/>
      <c r="I178" s="7"/>
      <c r="J178" s="7"/>
      <c r="K178" s="7"/>
      <c r="L178" s="7"/>
      <c r="M178" s="7"/>
      <c r="N178" s="7"/>
      <c r="O178" s="7"/>
      <c r="P178" s="7"/>
      <c r="Q178" s="7"/>
      <c r="R178" s="7"/>
      <c r="S178" s="7"/>
      <c r="T178" s="7"/>
      <c r="U178" s="7"/>
      <c r="V178" s="7"/>
      <c r="W178" s="7"/>
      <c r="X178" s="7"/>
      <c r="Y178" s="7"/>
    </row>
    <row r="179" spans="1:25" ht="15.75" customHeight="1">
      <c r="A179" s="192" t="s">
        <v>1305</v>
      </c>
      <c r="B179" s="193" t="s">
        <v>917</v>
      </c>
      <c r="C179" s="193" t="s">
        <v>494</v>
      </c>
      <c r="D179" s="194" t="s">
        <v>920</v>
      </c>
      <c r="E179" s="194" t="s">
        <v>921</v>
      </c>
      <c r="F179" s="7"/>
      <c r="G179" s="7"/>
      <c r="H179" s="7"/>
      <c r="I179" s="7"/>
      <c r="J179" s="7"/>
      <c r="K179" s="7"/>
      <c r="L179" s="7"/>
      <c r="M179" s="7"/>
      <c r="N179" s="7"/>
      <c r="O179" s="7"/>
      <c r="P179" s="7"/>
      <c r="Q179" s="7"/>
      <c r="R179" s="7"/>
      <c r="S179" s="7"/>
      <c r="T179" s="7"/>
      <c r="U179" s="7"/>
      <c r="V179" s="7"/>
      <c r="W179" s="7"/>
      <c r="X179" s="7"/>
      <c r="Y179" s="7"/>
    </row>
    <row r="180" spans="1:25" ht="15.75" customHeight="1">
      <c r="A180" s="192" t="s">
        <v>1305</v>
      </c>
      <c r="B180" s="193" t="s">
        <v>923</v>
      </c>
      <c r="C180" s="193" t="s">
        <v>494</v>
      </c>
      <c r="D180" s="194" t="s">
        <v>920</v>
      </c>
      <c r="E180" s="194" t="s">
        <v>924</v>
      </c>
      <c r="F180" s="7"/>
      <c r="G180" s="7"/>
      <c r="H180" s="7"/>
      <c r="I180" s="7"/>
      <c r="J180" s="7"/>
      <c r="K180" s="7"/>
      <c r="L180" s="7"/>
      <c r="M180" s="7"/>
      <c r="N180" s="7"/>
      <c r="O180" s="7"/>
      <c r="P180" s="7"/>
      <c r="Q180" s="7"/>
      <c r="R180" s="7"/>
      <c r="S180" s="7"/>
      <c r="T180" s="7"/>
      <c r="U180" s="7"/>
      <c r="V180" s="7"/>
      <c r="W180" s="7"/>
      <c r="X180" s="7"/>
      <c r="Y180" s="7"/>
    </row>
    <row r="181" spans="1:25" ht="15.75" customHeight="1">
      <c r="A181" s="192" t="s">
        <v>1305</v>
      </c>
      <c r="B181" s="193" t="s">
        <v>923</v>
      </c>
      <c r="C181" s="193" t="s">
        <v>494</v>
      </c>
      <c r="D181" s="194" t="s">
        <v>636</v>
      </c>
      <c r="E181" s="194" t="s">
        <v>926</v>
      </c>
      <c r="F181" s="7"/>
      <c r="G181" s="7"/>
      <c r="H181" s="7"/>
      <c r="I181" s="7"/>
      <c r="J181" s="7"/>
      <c r="K181" s="7"/>
      <c r="L181" s="7"/>
      <c r="M181" s="7"/>
      <c r="N181" s="7"/>
      <c r="O181" s="7"/>
      <c r="P181" s="7"/>
      <c r="Q181" s="7"/>
      <c r="R181" s="7"/>
      <c r="S181" s="7"/>
      <c r="T181" s="7"/>
      <c r="U181" s="7"/>
      <c r="V181" s="7"/>
      <c r="W181" s="7"/>
      <c r="X181" s="7"/>
      <c r="Y181" s="7"/>
    </row>
    <row r="182" spans="1:25" ht="15.75" customHeight="1">
      <c r="A182" s="192" t="s">
        <v>1305</v>
      </c>
      <c r="B182" s="193" t="s">
        <v>928</v>
      </c>
      <c r="C182" s="193" t="s">
        <v>494</v>
      </c>
      <c r="D182" s="194" t="s">
        <v>636</v>
      </c>
      <c r="E182" s="194" t="s">
        <v>929</v>
      </c>
      <c r="F182" s="7"/>
      <c r="G182" s="7"/>
      <c r="H182" s="7"/>
      <c r="I182" s="7"/>
      <c r="J182" s="7"/>
      <c r="K182" s="7"/>
      <c r="L182" s="7"/>
      <c r="M182" s="7"/>
      <c r="N182" s="7"/>
      <c r="O182" s="7"/>
      <c r="P182" s="7"/>
      <c r="Q182" s="7"/>
      <c r="R182" s="7"/>
      <c r="S182" s="7"/>
      <c r="T182" s="7"/>
      <c r="U182" s="7"/>
      <c r="V182" s="7"/>
      <c r="W182" s="7"/>
      <c r="X182" s="7"/>
      <c r="Y182" s="7"/>
    </row>
    <row r="183" spans="1:25" ht="15.75" customHeight="1">
      <c r="A183" s="192" t="s">
        <v>1305</v>
      </c>
      <c r="B183" s="193" t="s">
        <v>931</v>
      </c>
      <c r="C183" s="193" t="s">
        <v>494</v>
      </c>
      <c r="D183" s="194" t="s">
        <v>636</v>
      </c>
      <c r="E183" s="194" t="s">
        <v>932</v>
      </c>
      <c r="F183" s="7"/>
      <c r="G183" s="7"/>
      <c r="H183" s="7"/>
      <c r="I183" s="7"/>
      <c r="J183" s="7"/>
      <c r="K183" s="7"/>
      <c r="L183" s="7"/>
      <c r="M183" s="7"/>
      <c r="N183" s="7"/>
      <c r="O183" s="7"/>
      <c r="P183" s="7"/>
      <c r="Q183" s="7"/>
      <c r="R183" s="7"/>
      <c r="S183" s="7"/>
      <c r="T183" s="7"/>
      <c r="U183" s="7"/>
      <c r="V183" s="7"/>
      <c r="W183" s="7"/>
      <c r="X183" s="7"/>
      <c r="Y183" s="7"/>
    </row>
    <row r="184" spans="1:25" ht="15.75" customHeight="1">
      <c r="A184" s="192" t="s">
        <v>1305</v>
      </c>
      <c r="B184" s="193" t="s">
        <v>613</v>
      </c>
      <c r="C184" s="193" t="s">
        <v>494</v>
      </c>
      <c r="D184" s="194" t="s">
        <v>636</v>
      </c>
      <c r="E184" s="194" t="s">
        <v>934</v>
      </c>
      <c r="F184" s="7"/>
      <c r="G184" s="7"/>
      <c r="H184" s="7"/>
      <c r="I184" s="7"/>
      <c r="J184" s="7"/>
      <c r="K184" s="7"/>
      <c r="L184" s="7"/>
      <c r="M184" s="7"/>
      <c r="N184" s="7"/>
      <c r="O184" s="7"/>
      <c r="P184" s="7"/>
      <c r="Q184" s="7"/>
      <c r="R184" s="7"/>
      <c r="S184" s="7"/>
      <c r="T184" s="7"/>
      <c r="U184" s="7"/>
      <c r="V184" s="7"/>
      <c r="W184" s="7"/>
      <c r="X184" s="7"/>
      <c r="Y184" s="7"/>
    </row>
    <row r="185" spans="1:25" ht="15.75" customHeight="1">
      <c r="A185" s="192" t="s">
        <v>1305</v>
      </c>
      <c r="B185" s="193" t="s">
        <v>613</v>
      </c>
      <c r="C185" s="193" t="s">
        <v>494</v>
      </c>
      <c r="D185" s="194" t="s">
        <v>652</v>
      </c>
      <c r="E185" s="194" t="s">
        <v>936</v>
      </c>
      <c r="F185" s="7"/>
      <c r="G185" s="7"/>
      <c r="H185" s="7"/>
      <c r="I185" s="7"/>
      <c r="J185" s="7"/>
      <c r="K185" s="7"/>
      <c r="L185" s="7"/>
      <c r="M185" s="7"/>
      <c r="N185" s="7"/>
      <c r="O185" s="7"/>
      <c r="P185" s="7"/>
      <c r="Q185" s="7"/>
      <c r="R185" s="7"/>
      <c r="S185" s="7"/>
      <c r="T185" s="7"/>
      <c r="U185" s="7"/>
      <c r="V185" s="7"/>
      <c r="W185" s="7"/>
      <c r="X185" s="7"/>
      <c r="Y185" s="7"/>
    </row>
    <row r="186" spans="1:25" ht="15.75" customHeight="1">
      <c r="A186" s="213" t="s">
        <v>1305</v>
      </c>
      <c r="B186" s="193" t="s">
        <v>613</v>
      </c>
      <c r="C186" s="193" t="s">
        <v>494</v>
      </c>
      <c r="D186" s="194" t="s">
        <v>898</v>
      </c>
      <c r="E186" s="194" t="s">
        <v>937</v>
      </c>
      <c r="F186" s="7"/>
      <c r="G186" s="7"/>
      <c r="H186" s="7"/>
      <c r="I186" s="7"/>
      <c r="J186" s="7"/>
      <c r="K186" s="7"/>
      <c r="L186" s="7"/>
      <c r="M186" s="7"/>
      <c r="N186" s="7"/>
      <c r="O186" s="7"/>
      <c r="P186" s="7"/>
      <c r="Q186" s="7"/>
      <c r="R186" s="7"/>
      <c r="S186" s="7"/>
      <c r="T186" s="7"/>
      <c r="U186" s="7"/>
      <c r="V186" s="7"/>
      <c r="W186" s="7"/>
      <c r="X186" s="7"/>
      <c r="Y186" s="7"/>
    </row>
    <row r="187" spans="1:25" ht="15.75" customHeight="1">
      <c r="A187" s="192" t="s">
        <v>1305</v>
      </c>
      <c r="B187" s="193" t="s">
        <v>618</v>
      </c>
      <c r="C187" s="193" t="s">
        <v>494</v>
      </c>
      <c r="D187" s="194" t="s">
        <v>898</v>
      </c>
      <c r="E187" s="194" t="s">
        <v>939</v>
      </c>
      <c r="F187" s="7"/>
      <c r="G187" s="7"/>
      <c r="H187" s="7"/>
      <c r="I187" s="7"/>
      <c r="J187" s="7"/>
      <c r="K187" s="7"/>
      <c r="L187" s="7"/>
      <c r="M187" s="7"/>
      <c r="N187" s="7"/>
      <c r="O187" s="7"/>
      <c r="P187" s="7"/>
      <c r="Q187" s="7"/>
      <c r="R187" s="7"/>
      <c r="S187" s="7"/>
      <c r="T187" s="7"/>
      <c r="U187" s="7"/>
      <c r="V187" s="7"/>
      <c r="W187" s="7"/>
      <c r="X187" s="7"/>
      <c r="Y187" s="7"/>
    </row>
    <row r="188" spans="1:25" ht="15.75" customHeight="1">
      <c r="A188" s="203" t="s">
        <v>1314</v>
      </c>
      <c r="B188" s="193" t="s">
        <v>434</v>
      </c>
      <c r="C188" s="193" t="s">
        <v>494</v>
      </c>
      <c r="D188" s="194" t="s">
        <v>941</v>
      </c>
      <c r="E188" s="194" t="s">
        <v>942</v>
      </c>
      <c r="F188" s="7"/>
      <c r="G188" s="7"/>
      <c r="H188" s="7"/>
      <c r="I188" s="7"/>
      <c r="J188" s="7"/>
      <c r="K188" s="7"/>
      <c r="L188" s="7"/>
      <c r="M188" s="7"/>
      <c r="N188" s="7"/>
      <c r="O188" s="7"/>
      <c r="P188" s="7"/>
      <c r="Q188" s="7"/>
      <c r="R188" s="7"/>
      <c r="S188" s="7"/>
      <c r="T188" s="7"/>
      <c r="U188" s="7"/>
      <c r="V188" s="7"/>
      <c r="W188" s="7"/>
      <c r="X188" s="7"/>
      <c r="Y188" s="7"/>
    </row>
    <row r="189" spans="1:25" ht="15.75" customHeight="1">
      <c r="A189" s="204" t="s">
        <v>1315</v>
      </c>
      <c r="B189" s="193" t="s">
        <v>741</v>
      </c>
      <c r="C189" s="193" t="s">
        <v>944</v>
      </c>
      <c r="D189" s="194" t="s">
        <v>945</v>
      </c>
      <c r="E189" s="194" t="s">
        <v>946</v>
      </c>
      <c r="F189" s="7"/>
      <c r="G189" s="7"/>
      <c r="H189" s="7"/>
      <c r="I189" s="7"/>
      <c r="J189" s="7"/>
      <c r="K189" s="7"/>
      <c r="L189" s="7"/>
      <c r="M189" s="7"/>
      <c r="N189" s="7"/>
      <c r="O189" s="7"/>
      <c r="P189" s="7"/>
      <c r="Q189" s="7"/>
      <c r="R189" s="7"/>
      <c r="S189" s="7"/>
      <c r="T189" s="7"/>
      <c r="U189" s="7"/>
      <c r="V189" s="7"/>
      <c r="W189" s="7"/>
      <c r="X189" s="7"/>
      <c r="Y189" s="7"/>
    </row>
    <row r="190" spans="1:25" ht="15.75" customHeight="1">
      <c r="A190" s="195" t="s">
        <v>1306</v>
      </c>
      <c r="B190" s="193" t="s">
        <v>764</v>
      </c>
      <c r="C190" s="193" t="s">
        <v>944</v>
      </c>
      <c r="D190" s="194" t="s">
        <v>948</v>
      </c>
      <c r="E190" s="194" t="s">
        <v>949</v>
      </c>
      <c r="F190" s="7"/>
      <c r="G190" s="7"/>
      <c r="H190" s="7"/>
      <c r="I190" s="7"/>
      <c r="J190" s="7"/>
      <c r="K190" s="7"/>
      <c r="L190" s="7"/>
      <c r="M190" s="7"/>
      <c r="N190" s="7"/>
      <c r="O190" s="7"/>
      <c r="P190" s="7"/>
      <c r="Q190" s="7"/>
      <c r="R190" s="7"/>
      <c r="S190" s="7"/>
      <c r="T190" s="7"/>
      <c r="U190" s="7"/>
      <c r="V190" s="7"/>
      <c r="W190" s="7"/>
      <c r="X190" s="7"/>
      <c r="Y190" s="7"/>
    </row>
    <row r="191" spans="1:25" ht="15.75" customHeight="1">
      <c r="A191" s="201" t="s">
        <v>1312</v>
      </c>
      <c r="B191" s="193" t="s">
        <v>951</v>
      </c>
      <c r="C191" s="193" t="s">
        <v>944</v>
      </c>
      <c r="D191" s="194" t="s">
        <v>945</v>
      </c>
      <c r="E191" s="194" t="s">
        <v>952</v>
      </c>
      <c r="F191" s="7"/>
      <c r="G191" s="7"/>
      <c r="H191" s="7"/>
      <c r="I191" s="7"/>
      <c r="J191" s="7"/>
      <c r="K191" s="7"/>
      <c r="L191" s="7"/>
      <c r="M191" s="7"/>
      <c r="N191" s="7"/>
      <c r="O191" s="7"/>
      <c r="P191" s="7"/>
      <c r="Q191" s="7"/>
      <c r="R191" s="7"/>
      <c r="S191" s="7"/>
      <c r="T191" s="7"/>
      <c r="U191" s="7"/>
      <c r="V191" s="7"/>
      <c r="W191" s="7"/>
      <c r="X191" s="7"/>
      <c r="Y191" s="7"/>
    </row>
    <row r="192" spans="1:25" ht="15.75" customHeight="1">
      <c r="A192" s="192" t="s">
        <v>1305</v>
      </c>
      <c r="B192" s="193" t="s">
        <v>954</v>
      </c>
      <c r="C192" s="193" t="s">
        <v>944</v>
      </c>
      <c r="D192" s="194" t="s">
        <v>945</v>
      </c>
      <c r="E192" s="194" t="s">
        <v>955</v>
      </c>
      <c r="F192" s="7"/>
      <c r="G192" s="7"/>
      <c r="H192" s="7"/>
      <c r="I192" s="7"/>
      <c r="J192" s="7"/>
      <c r="K192" s="7"/>
      <c r="L192" s="7"/>
      <c r="M192" s="7"/>
      <c r="N192" s="7"/>
      <c r="O192" s="7"/>
      <c r="P192" s="7"/>
      <c r="Q192" s="7"/>
      <c r="R192" s="7"/>
      <c r="S192" s="7"/>
      <c r="T192" s="7"/>
      <c r="U192" s="7"/>
      <c r="V192" s="7"/>
      <c r="W192" s="7"/>
      <c r="X192" s="7"/>
      <c r="Y192" s="7"/>
    </row>
    <row r="193" spans="1:25" ht="15.75" customHeight="1">
      <c r="A193" s="204" t="s">
        <v>1315</v>
      </c>
      <c r="B193" s="193" t="s">
        <v>741</v>
      </c>
      <c r="C193" s="193" t="s">
        <v>957</v>
      </c>
      <c r="D193" s="194" t="s">
        <v>958</v>
      </c>
      <c r="E193" s="194" t="s">
        <v>959</v>
      </c>
      <c r="F193" s="7"/>
      <c r="G193" s="7"/>
      <c r="H193" s="7"/>
      <c r="I193" s="7"/>
      <c r="J193" s="7"/>
      <c r="K193" s="7"/>
      <c r="L193" s="7"/>
      <c r="M193" s="7"/>
      <c r="N193" s="7"/>
      <c r="O193" s="7"/>
      <c r="P193" s="7"/>
      <c r="Q193" s="7"/>
      <c r="R193" s="7"/>
      <c r="S193" s="7"/>
      <c r="T193" s="7"/>
      <c r="U193" s="7"/>
      <c r="V193" s="7"/>
      <c r="W193" s="7"/>
      <c r="X193" s="7"/>
      <c r="Y193" s="7"/>
    </row>
    <row r="194" spans="1:25" ht="15.75" customHeight="1">
      <c r="A194" s="192" t="s">
        <v>1305</v>
      </c>
      <c r="B194" s="193" t="s">
        <v>903</v>
      </c>
      <c r="C194" s="193" t="s">
        <v>957</v>
      </c>
      <c r="D194" s="194" t="s">
        <v>961</v>
      </c>
      <c r="E194" s="194" t="s">
        <v>962</v>
      </c>
      <c r="F194" s="7"/>
      <c r="G194" s="7"/>
      <c r="H194" s="7"/>
      <c r="I194" s="7"/>
      <c r="J194" s="7"/>
      <c r="K194" s="7"/>
      <c r="L194" s="7"/>
      <c r="M194" s="7"/>
      <c r="N194" s="7"/>
      <c r="O194" s="7"/>
      <c r="P194" s="7"/>
      <c r="Q194" s="7"/>
      <c r="R194" s="7"/>
      <c r="S194" s="7"/>
      <c r="T194" s="7"/>
      <c r="U194" s="7"/>
      <c r="V194" s="7"/>
      <c r="W194" s="7"/>
      <c r="X194" s="7"/>
      <c r="Y194" s="7"/>
    </row>
    <row r="195" spans="1:25" ht="15.75" customHeight="1">
      <c r="A195" s="192" t="s">
        <v>1305</v>
      </c>
      <c r="B195" s="193" t="s">
        <v>917</v>
      </c>
      <c r="C195" s="193" t="s">
        <v>957</v>
      </c>
      <c r="D195" s="194" t="s">
        <v>958</v>
      </c>
      <c r="E195" s="194" t="s">
        <v>964</v>
      </c>
      <c r="F195" s="7"/>
      <c r="G195" s="7"/>
      <c r="H195" s="7"/>
      <c r="I195" s="7"/>
      <c r="J195" s="7"/>
      <c r="K195" s="7"/>
      <c r="L195" s="7"/>
      <c r="M195" s="7"/>
      <c r="N195" s="7"/>
      <c r="O195" s="7"/>
      <c r="P195" s="7"/>
      <c r="Q195" s="7"/>
      <c r="R195" s="7"/>
      <c r="S195" s="7"/>
      <c r="T195" s="7"/>
      <c r="U195" s="7"/>
      <c r="V195" s="7"/>
      <c r="W195" s="7"/>
      <c r="X195" s="7"/>
      <c r="Y195" s="7"/>
    </row>
    <row r="196" spans="1:25" ht="15.75" customHeight="1">
      <c r="A196" s="192" t="s">
        <v>1305</v>
      </c>
      <c r="B196" s="193" t="s">
        <v>917</v>
      </c>
      <c r="C196" s="193" t="s">
        <v>957</v>
      </c>
      <c r="D196" s="194" t="s">
        <v>966</v>
      </c>
      <c r="E196" s="194" t="s">
        <v>967</v>
      </c>
      <c r="F196" s="7"/>
      <c r="G196" s="7"/>
      <c r="H196" s="7"/>
      <c r="I196" s="7"/>
      <c r="J196" s="7"/>
      <c r="K196" s="7"/>
      <c r="L196" s="7"/>
      <c r="M196" s="7"/>
      <c r="N196" s="7"/>
      <c r="O196" s="7"/>
      <c r="P196" s="7"/>
      <c r="Q196" s="7"/>
      <c r="R196" s="7"/>
      <c r="S196" s="7"/>
      <c r="T196" s="7"/>
      <c r="U196" s="7"/>
      <c r="V196" s="7"/>
      <c r="W196" s="7"/>
      <c r="X196" s="7"/>
      <c r="Y196" s="7"/>
    </row>
    <row r="197" spans="1:25" ht="15.75" customHeight="1">
      <c r="A197" s="192" t="s">
        <v>1305</v>
      </c>
      <c r="B197" s="193" t="s">
        <v>917</v>
      </c>
      <c r="C197" s="193" t="s">
        <v>957</v>
      </c>
      <c r="D197" s="194" t="s">
        <v>969</v>
      </c>
      <c r="E197" s="194" t="s">
        <v>970</v>
      </c>
      <c r="F197" s="7"/>
      <c r="G197" s="7"/>
      <c r="H197" s="7"/>
      <c r="I197" s="7"/>
      <c r="J197" s="7"/>
      <c r="K197" s="7"/>
      <c r="L197" s="7"/>
      <c r="M197" s="7"/>
      <c r="N197" s="7"/>
      <c r="O197" s="7"/>
      <c r="P197" s="7"/>
      <c r="Q197" s="7"/>
      <c r="R197" s="7"/>
      <c r="S197" s="7"/>
      <c r="T197" s="7"/>
      <c r="U197" s="7"/>
      <c r="V197" s="7"/>
      <c r="W197" s="7"/>
      <c r="X197" s="7"/>
      <c r="Y197" s="7"/>
    </row>
    <row r="198" spans="1:25" ht="15.75" customHeight="1">
      <c r="A198" s="192" t="s">
        <v>1305</v>
      </c>
      <c r="B198" s="193" t="s">
        <v>923</v>
      </c>
      <c r="C198" s="193" t="s">
        <v>957</v>
      </c>
      <c r="D198" s="194" t="s">
        <v>969</v>
      </c>
      <c r="E198" s="194" t="s">
        <v>972</v>
      </c>
      <c r="F198" s="7"/>
      <c r="G198" s="7"/>
      <c r="H198" s="7"/>
      <c r="I198" s="7"/>
      <c r="J198" s="7"/>
      <c r="K198" s="7"/>
      <c r="L198" s="7"/>
      <c r="M198" s="7"/>
      <c r="N198" s="7"/>
      <c r="O198" s="7"/>
      <c r="P198" s="7"/>
      <c r="Q198" s="7"/>
      <c r="R198" s="7"/>
      <c r="S198" s="7"/>
      <c r="T198" s="7"/>
      <c r="U198" s="7"/>
      <c r="V198" s="7"/>
      <c r="W198" s="7"/>
      <c r="X198" s="7"/>
      <c r="Y198" s="7"/>
    </row>
    <row r="199" spans="1:25" ht="15.75" customHeight="1">
      <c r="A199" s="192" t="s">
        <v>1305</v>
      </c>
      <c r="B199" s="193" t="s">
        <v>928</v>
      </c>
      <c r="C199" s="193" t="s">
        <v>957</v>
      </c>
      <c r="D199" s="194" t="s">
        <v>966</v>
      </c>
      <c r="E199" s="194" t="s">
        <v>974</v>
      </c>
      <c r="F199" s="7"/>
      <c r="G199" s="7"/>
      <c r="H199" s="7"/>
      <c r="I199" s="7"/>
      <c r="J199" s="7"/>
      <c r="K199" s="7"/>
      <c r="L199" s="7"/>
      <c r="M199" s="7"/>
      <c r="N199" s="7"/>
      <c r="O199" s="7"/>
      <c r="P199" s="7"/>
      <c r="Q199" s="7"/>
      <c r="R199" s="7"/>
      <c r="S199" s="7"/>
      <c r="T199" s="7"/>
      <c r="U199" s="7"/>
      <c r="V199" s="7"/>
      <c r="W199" s="7"/>
      <c r="X199" s="7"/>
      <c r="Y199" s="7"/>
    </row>
    <row r="200" spans="1:25" ht="15.75" customHeight="1">
      <c r="A200" s="192" t="s">
        <v>1305</v>
      </c>
      <c r="B200" s="193" t="s">
        <v>931</v>
      </c>
      <c r="C200" s="193" t="s">
        <v>957</v>
      </c>
      <c r="D200" s="194" t="s">
        <v>969</v>
      </c>
      <c r="E200" s="194" t="s">
        <v>976</v>
      </c>
      <c r="F200" s="7"/>
      <c r="G200" s="7"/>
      <c r="H200" s="7"/>
      <c r="I200" s="7"/>
      <c r="J200" s="7"/>
      <c r="K200" s="7"/>
      <c r="L200" s="7"/>
      <c r="M200" s="7"/>
      <c r="N200" s="7"/>
      <c r="O200" s="7"/>
      <c r="P200" s="7"/>
      <c r="Q200" s="7"/>
      <c r="R200" s="7"/>
      <c r="S200" s="7"/>
      <c r="T200" s="7"/>
      <c r="U200" s="7"/>
      <c r="V200" s="7"/>
      <c r="W200" s="7"/>
      <c r="X200" s="7"/>
      <c r="Y200" s="7"/>
    </row>
    <row r="201" spans="1:25" ht="15.75" customHeight="1">
      <c r="A201" s="192" t="s">
        <v>1305</v>
      </c>
      <c r="B201" s="193" t="s">
        <v>978</v>
      </c>
      <c r="C201" s="193" t="s">
        <v>957</v>
      </c>
      <c r="D201" s="194" t="s">
        <v>969</v>
      </c>
      <c r="E201" s="194" t="s">
        <v>979</v>
      </c>
      <c r="F201" s="7"/>
      <c r="G201" s="7"/>
      <c r="H201" s="7"/>
      <c r="I201" s="7"/>
      <c r="J201" s="7"/>
      <c r="K201" s="7"/>
      <c r="L201" s="7"/>
      <c r="M201" s="7"/>
      <c r="N201" s="7"/>
      <c r="O201" s="7"/>
      <c r="P201" s="7"/>
      <c r="Q201" s="7"/>
      <c r="R201" s="7"/>
      <c r="S201" s="7"/>
      <c r="T201" s="7"/>
      <c r="U201" s="7"/>
      <c r="V201" s="7"/>
      <c r="W201" s="7"/>
      <c r="X201" s="7"/>
      <c r="Y201" s="7"/>
    </row>
    <row r="202" spans="1:25" ht="15.75" customHeight="1">
      <c r="A202" s="192" t="s">
        <v>1305</v>
      </c>
      <c r="B202" s="193" t="s">
        <v>982</v>
      </c>
      <c r="C202" s="193" t="s">
        <v>957</v>
      </c>
      <c r="D202" s="194" t="s">
        <v>981</v>
      </c>
      <c r="E202" s="194" t="s">
        <v>983</v>
      </c>
      <c r="F202" s="7"/>
      <c r="G202" s="7"/>
      <c r="H202" s="7"/>
      <c r="I202" s="7"/>
      <c r="J202" s="7"/>
      <c r="K202" s="7"/>
      <c r="L202" s="7"/>
      <c r="M202" s="7"/>
      <c r="N202" s="7"/>
      <c r="O202" s="7"/>
      <c r="P202" s="7"/>
      <c r="Q202" s="7"/>
      <c r="R202" s="7"/>
      <c r="S202" s="7"/>
      <c r="T202" s="7"/>
      <c r="U202" s="7"/>
      <c r="V202" s="7"/>
      <c r="W202" s="7"/>
      <c r="X202" s="7"/>
      <c r="Y202" s="7"/>
    </row>
    <row r="203" spans="1:25" ht="15.75" customHeight="1">
      <c r="A203" s="204" t="s">
        <v>1315</v>
      </c>
      <c r="B203" s="193" t="s">
        <v>727</v>
      </c>
      <c r="C203" s="193" t="s">
        <v>985</v>
      </c>
      <c r="D203" s="194" t="s">
        <v>986</v>
      </c>
      <c r="E203" s="194" t="s">
        <v>987</v>
      </c>
      <c r="F203" s="7"/>
      <c r="G203" s="7"/>
      <c r="H203" s="7"/>
      <c r="I203" s="7"/>
      <c r="J203" s="7"/>
      <c r="K203" s="7"/>
      <c r="L203" s="7"/>
      <c r="M203" s="7"/>
      <c r="N203" s="7"/>
      <c r="O203" s="7"/>
      <c r="P203" s="7"/>
      <c r="Q203" s="7"/>
      <c r="R203" s="7"/>
      <c r="S203" s="7"/>
      <c r="T203" s="7"/>
      <c r="U203" s="7"/>
      <c r="V203" s="7"/>
      <c r="W203" s="7"/>
      <c r="X203" s="7"/>
      <c r="Y203" s="7"/>
    </row>
    <row r="204" spans="1:25" ht="15.75" customHeight="1">
      <c r="A204" s="204" t="s">
        <v>1315</v>
      </c>
      <c r="B204" s="193" t="s">
        <v>731</v>
      </c>
      <c r="C204" s="193" t="s">
        <v>985</v>
      </c>
      <c r="D204" s="194" t="s">
        <v>986</v>
      </c>
      <c r="E204" s="194" t="s">
        <v>988</v>
      </c>
      <c r="F204" s="7"/>
      <c r="G204" s="7"/>
      <c r="H204" s="7"/>
      <c r="I204" s="7"/>
      <c r="J204" s="7"/>
      <c r="K204" s="7"/>
      <c r="L204" s="7"/>
      <c r="M204" s="7"/>
      <c r="N204" s="7"/>
      <c r="O204" s="7"/>
      <c r="P204" s="7"/>
      <c r="Q204" s="7"/>
      <c r="R204" s="7"/>
      <c r="S204" s="7"/>
      <c r="T204" s="7"/>
      <c r="U204" s="7"/>
      <c r="V204" s="7"/>
      <c r="W204" s="7"/>
      <c r="X204" s="7"/>
      <c r="Y204" s="7"/>
    </row>
    <row r="205" spans="1:25" ht="15.75" customHeight="1">
      <c r="A205" s="204" t="s">
        <v>1315</v>
      </c>
      <c r="B205" s="193" t="s">
        <v>735</v>
      </c>
      <c r="C205" s="193" t="s">
        <v>985</v>
      </c>
      <c r="D205" s="194" t="s">
        <v>986</v>
      </c>
      <c r="E205" s="194" t="s">
        <v>990</v>
      </c>
      <c r="F205" s="7"/>
      <c r="G205" s="7"/>
      <c r="H205" s="7"/>
      <c r="I205" s="7"/>
      <c r="J205" s="7"/>
      <c r="K205" s="7"/>
      <c r="L205" s="7"/>
      <c r="M205" s="7"/>
      <c r="N205" s="7"/>
      <c r="O205" s="7"/>
      <c r="P205" s="7"/>
      <c r="Q205" s="7"/>
      <c r="R205" s="7"/>
      <c r="S205" s="7"/>
      <c r="T205" s="7"/>
      <c r="U205" s="7"/>
      <c r="V205" s="7"/>
      <c r="W205" s="7"/>
      <c r="X205" s="7"/>
      <c r="Y205" s="7"/>
    </row>
    <row r="206" spans="1:25" ht="15.75" customHeight="1">
      <c r="A206" s="204" t="s">
        <v>1315</v>
      </c>
      <c r="B206" s="193" t="s">
        <v>739</v>
      </c>
      <c r="C206" s="193" t="s">
        <v>985</v>
      </c>
      <c r="D206" s="194" t="s">
        <v>986</v>
      </c>
      <c r="E206" s="194" t="s">
        <v>990</v>
      </c>
      <c r="F206" s="7"/>
      <c r="G206" s="7"/>
      <c r="H206" s="7"/>
      <c r="I206" s="7"/>
      <c r="J206" s="7"/>
      <c r="K206" s="7"/>
      <c r="L206" s="7"/>
      <c r="M206" s="7"/>
      <c r="N206" s="7"/>
      <c r="O206" s="7"/>
      <c r="P206" s="7"/>
      <c r="Q206" s="7"/>
      <c r="R206" s="7"/>
      <c r="S206" s="7"/>
      <c r="T206" s="7"/>
      <c r="U206" s="7"/>
      <c r="V206" s="7"/>
      <c r="W206" s="7"/>
      <c r="X206" s="7"/>
      <c r="Y206" s="7"/>
    </row>
    <row r="207" spans="1:25" ht="15.75" customHeight="1">
      <c r="A207" s="204" t="s">
        <v>1315</v>
      </c>
      <c r="B207" s="193" t="s">
        <v>992</v>
      </c>
      <c r="C207" s="193" t="s">
        <v>985</v>
      </c>
      <c r="D207" s="194" t="s">
        <v>986</v>
      </c>
      <c r="E207" s="194" t="s">
        <v>993</v>
      </c>
      <c r="F207" s="7"/>
      <c r="G207" s="7"/>
      <c r="H207" s="7"/>
      <c r="I207" s="7"/>
      <c r="J207" s="7"/>
      <c r="K207" s="7"/>
      <c r="L207" s="7"/>
      <c r="M207" s="7"/>
      <c r="N207" s="7"/>
      <c r="O207" s="7"/>
      <c r="P207" s="7"/>
      <c r="Q207" s="7"/>
      <c r="R207" s="7"/>
      <c r="S207" s="7"/>
      <c r="T207" s="7"/>
      <c r="U207" s="7"/>
      <c r="V207" s="7"/>
      <c r="W207" s="7"/>
      <c r="X207" s="7"/>
      <c r="Y207" s="7"/>
    </row>
    <row r="208" spans="1:25" ht="15.75" customHeight="1">
      <c r="A208" s="204" t="s">
        <v>1315</v>
      </c>
      <c r="B208" s="193" t="s">
        <v>996</v>
      </c>
      <c r="C208" s="193" t="s">
        <v>985</v>
      </c>
      <c r="D208" s="194" t="s">
        <v>995</v>
      </c>
      <c r="E208" s="194" t="s">
        <v>997</v>
      </c>
      <c r="F208" s="7"/>
      <c r="G208" s="7"/>
      <c r="H208" s="7"/>
      <c r="I208" s="7"/>
      <c r="J208" s="7"/>
      <c r="K208" s="7"/>
      <c r="L208" s="7"/>
      <c r="M208" s="7"/>
      <c r="N208" s="7"/>
      <c r="O208" s="7"/>
      <c r="P208" s="7"/>
      <c r="Q208" s="7"/>
      <c r="R208" s="7"/>
      <c r="S208" s="7"/>
      <c r="T208" s="7"/>
      <c r="U208" s="7"/>
      <c r="V208" s="7"/>
      <c r="W208" s="7"/>
      <c r="X208" s="7"/>
      <c r="Y208" s="7"/>
    </row>
    <row r="209" spans="1:25" ht="15.75" customHeight="1">
      <c r="A209" s="204" t="s">
        <v>1315</v>
      </c>
      <c r="B209" s="193" t="s">
        <v>741</v>
      </c>
      <c r="C209" s="193" t="s">
        <v>985</v>
      </c>
      <c r="D209" s="194" t="s">
        <v>999</v>
      </c>
      <c r="E209" s="194" t="s">
        <v>1000</v>
      </c>
      <c r="F209" s="7"/>
      <c r="G209" s="7"/>
      <c r="H209" s="7"/>
      <c r="I209" s="7"/>
      <c r="J209" s="7"/>
      <c r="K209" s="7"/>
      <c r="L209" s="7"/>
      <c r="M209" s="7"/>
      <c r="N209" s="7"/>
      <c r="O209" s="7"/>
      <c r="P209" s="7"/>
      <c r="Q209" s="7"/>
      <c r="R209" s="7"/>
      <c r="S209" s="7"/>
      <c r="T209" s="7"/>
      <c r="U209" s="7"/>
      <c r="V209" s="7"/>
      <c r="W209" s="7"/>
      <c r="X209" s="7"/>
      <c r="Y209" s="7"/>
    </row>
    <row r="210" spans="1:25" ht="15.75" customHeight="1">
      <c r="A210" s="204" t="s">
        <v>1315</v>
      </c>
      <c r="B210" s="193" t="s">
        <v>744</v>
      </c>
      <c r="C210" s="193" t="s">
        <v>985</v>
      </c>
      <c r="D210" s="194" t="s">
        <v>1002</v>
      </c>
      <c r="E210" s="194" t="s">
        <v>1003</v>
      </c>
      <c r="F210" s="7"/>
      <c r="G210" s="7"/>
      <c r="H210" s="7"/>
      <c r="I210" s="7"/>
      <c r="J210" s="7"/>
      <c r="K210" s="7"/>
      <c r="L210" s="7"/>
      <c r="M210" s="7"/>
      <c r="N210" s="7"/>
      <c r="O210" s="7"/>
      <c r="P210" s="7"/>
      <c r="Q210" s="7"/>
      <c r="R210" s="7"/>
      <c r="S210" s="7"/>
      <c r="T210" s="7"/>
      <c r="U210" s="7"/>
      <c r="V210" s="7"/>
      <c r="W210" s="7"/>
      <c r="X210" s="7"/>
      <c r="Y210" s="7"/>
    </row>
    <row r="211" spans="1:25" ht="15.75" customHeight="1">
      <c r="A211" s="197" t="s">
        <v>1308</v>
      </c>
      <c r="B211" s="193" t="s">
        <v>702</v>
      </c>
      <c r="C211" s="193" t="s">
        <v>568</v>
      </c>
      <c r="D211" s="194" t="s">
        <v>1004</v>
      </c>
      <c r="E211" s="194" t="s">
        <v>1005</v>
      </c>
      <c r="F211" s="7"/>
      <c r="G211" s="7"/>
      <c r="H211" s="7"/>
      <c r="I211" s="7"/>
      <c r="J211" s="7"/>
      <c r="K211" s="7"/>
      <c r="L211" s="7"/>
      <c r="M211" s="7"/>
      <c r="N211" s="7"/>
      <c r="O211" s="7"/>
      <c r="P211" s="7"/>
      <c r="Q211" s="7"/>
      <c r="R211" s="7"/>
      <c r="S211" s="7"/>
      <c r="T211" s="7"/>
      <c r="U211" s="7"/>
      <c r="V211" s="7"/>
      <c r="W211" s="7"/>
      <c r="X211" s="7"/>
      <c r="Y211" s="7"/>
    </row>
    <row r="212" spans="1:25" ht="15.75" customHeight="1">
      <c r="A212" s="195" t="s">
        <v>1306</v>
      </c>
      <c r="B212" s="193" t="s">
        <v>761</v>
      </c>
      <c r="C212" s="193" t="s">
        <v>568</v>
      </c>
      <c r="D212" s="194" t="s">
        <v>1004</v>
      </c>
      <c r="E212" s="194" t="s">
        <v>1007</v>
      </c>
      <c r="F212" s="7"/>
      <c r="G212" s="7"/>
      <c r="H212" s="7"/>
      <c r="I212" s="7"/>
      <c r="J212" s="7"/>
      <c r="K212" s="7"/>
      <c r="L212" s="7"/>
      <c r="M212" s="7"/>
      <c r="N212" s="7"/>
      <c r="O212" s="7"/>
      <c r="P212" s="7"/>
      <c r="Q212" s="7"/>
      <c r="R212" s="7"/>
      <c r="S212" s="7"/>
      <c r="T212" s="7"/>
      <c r="U212" s="7"/>
      <c r="V212" s="7"/>
      <c r="W212" s="7"/>
      <c r="X212" s="7"/>
      <c r="Y212" s="7"/>
    </row>
    <row r="213" spans="1:25" ht="15.75" customHeight="1">
      <c r="A213" s="195" t="s">
        <v>1306</v>
      </c>
      <c r="B213" s="193" t="s">
        <v>764</v>
      </c>
      <c r="C213" s="193" t="s">
        <v>568</v>
      </c>
      <c r="D213" s="194" t="s">
        <v>1004</v>
      </c>
      <c r="E213" s="194" t="s">
        <v>1008</v>
      </c>
      <c r="F213" s="7"/>
      <c r="G213" s="7"/>
      <c r="H213" s="7"/>
      <c r="I213" s="7"/>
      <c r="J213" s="7"/>
      <c r="K213" s="7"/>
      <c r="L213" s="7"/>
      <c r="M213" s="7"/>
      <c r="N213" s="7"/>
      <c r="O213" s="7"/>
      <c r="P213" s="7"/>
      <c r="Q213" s="7"/>
      <c r="R213" s="7"/>
      <c r="S213" s="7"/>
      <c r="T213" s="7"/>
      <c r="U213" s="7"/>
      <c r="V213" s="7"/>
      <c r="W213" s="7"/>
      <c r="X213" s="7"/>
      <c r="Y213" s="7"/>
    </row>
    <row r="214" spans="1:25" ht="15.75" customHeight="1">
      <c r="A214" s="195" t="s">
        <v>1306</v>
      </c>
      <c r="B214" s="193" t="s">
        <v>774</v>
      </c>
      <c r="C214" s="193" t="s">
        <v>568</v>
      </c>
      <c r="D214" s="194" t="s">
        <v>1010</v>
      </c>
      <c r="E214" s="194" t="s">
        <v>1011</v>
      </c>
      <c r="F214" s="7"/>
      <c r="G214" s="7"/>
      <c r="H214" s="7"/>
      <c r="I214" s="7"/>
      <c r="J214" s="7"/>
      <c r="K214" s="7"/>
      <c r="L214" s="7"/>
      <c r="M214" s="7"/>
      <c r="N214" s="7"/>
      <c r="O214" s="7"/>
      <c r="P214" s="7"/>
      <c r="Q214" s="7"/>
      <c r="R214" s="7"/>
      <c r="S214" s="7"/>
      <c r="T214" s="7"/>
      <c r="U214" s="7"/>
      <c r="V214" s="7"/>
      <c r="W214" s="7"/>
      <c r="X214" s="7"/>
      <c r="Y214" s="7"/>
    </row>
    <row r="215" spans="1:25" ht="15.75" customHeight="1">
      <c r="A215" s="195" t="s">
        <v>1306</v>
      </c>
      <c r="B215" s="193" t="s">
        <v>777</v>
      </c>
      <c r="C215" s="193" t="s">
        <v>568</v>
      </c>
      <c r="D215" s="194" t="s">
        <v>1010</v>
      </c>
      <c r="E215" s="194" t="s">
        <v>1014</v>
      </c>
      <c r="F215" s="7"/>
      <c r="G215" s="7"/>
      <c r="H215" s="7"/>
      <c r="I215" s="7"/>
      <c r="J215" s="7"/>
      <c r="K215" s="7"/>
      <c r="L215" s="7"/>
      <c r="M215" s="7"/>
      <c r="N215" s="7"/>
      <c r="O215" s="7"/>
      <c r="P215" s="7"/>
      <c r="Q215" s="7"/>
      <c r="R215" s="7"/>
      <c r="S215" s="7"/>
      <c r="T215" s="7"/>
      <c r="U215" s="7"/>
      <c r="V215" s="7"/>
      <c r="W215" s="7"/>
      <c r="X215" s="7"/>
      <c r="Y215" s="7"/>
    </row>
    <row r="216" spans="1:25" ht="15.75" customHeight="1">
      <c r="A216" s="203" t="s">
        <v>1314</v>
      </c>
      <c r="B216" s="193" t="s">
        <v>434</v>
      </c>
      <c r="C216" s="193" t="s">
        <v>568</v>
      </c>
      <c r="D216" s="194" t="s">
        <v>1017</v>
      </c>
      <c r="E216" s="194" t="s">
        <v>1018</v>
      </c>
      <c r="F216" s="7"/>
      <c r="G216" s="7"/>
      <c r="H216" s="7"/>
      <c r="I216" s="7"/>
      <c r="J216" s="7"/>
      <c r="K216" s="7"/>
      <c r="L216" s="7"/>
      <c r="M216" s="7"/>
      <c r="N216" s="7"/>
      <c r="O216" s="7"/>
      <c r="P216" s="7"/>
      <c r="Q216" s="7"/>
      <c r="R216" s="7"/>
      <c r="S216" s="7"/>
      <c r="T216" s="7"/>
      <c r="U216" s="7"/>
      <c r="V216" s="7"/>
      <c r="W216" s="7"/>
      <c r="X216" s="7"/>
      <c r="Y216" s="7"/>
    </row>
    <row r="217" spans="1:25" ht="15.75" customHeight="1">
      <c r="A217" s="195" t="s">
        <v>1306</v>
      </c>
      <c r="B217" s="193" t="s">
        <v>764</v>
      </c>
      <c r="C217" s="193" t="s">
        <v>1021</v>
      </c>
      <c r="D217" s="194" t="s">
        <v>1022</v>
      </c>
      <c r="E217" s="194" t="s">
        <v>1023</v>
      </c>
      <c r="F217" s="7"/>
      <c r="G217" s="7"/>
      <c r="H217" s="7"/>
      <c r="I217" s="7"/>
      <c r="J217" s="7"/>
      <c r="K217" s="7"/>
      <c r="L217" s="7"/>
      <c r="M217" s="7"/>
      <c r="N217" s="7"/>
      <c r="O217" s="7"/>
      <c r="P217" s="7"/>
      <c r="Q217" s="7"/>
      <c r="R217" s="7"/>
      <c r="S217" s="7"/>
      <c r="T217" s="7"/>
      <c r="U217" s="7"/>
      <c r="V217" s="7"/>
      <c r="W217" s="7"/>
      <c r="X217" s="7"/>
      <c r="Y217" s="7"/>
    </row>
    <row r="218" spans="1:25" ht="15.75" customHeight="1">
      <c r="A218" s="192" t="s">
        <v>1305</v>
      </c>
      <c r="B218" s="193" t="s">
        <v>978</v>
      </c>
      <c r="C218" s="193" t="s">
        <v>1021</v>
      </c>
      <c r="D218" s="194" t="s">
        <v>1025</v>
      </c>
      <c r="E218" s="194" t="s">
        <v>1026</v>
      </c>
      <c r="F218" s="7"/>
      <c r="G218" s="7"/>
      <c r="H218" s="7"/>
      <c r="I218" s="7"/>
      <c r="J218" s="7"/>
      <c r="K218" s="7"/>
      <c r="L218" s="7"/>
      <c r="M218" s="7"/>
      <c r="N218" s="7"/>
      <c r="O218" s="7"/>
      <c r="P218" s="7"/>
      <c r="Q218" s="7"/>
      <c r="R218" s="7"/>
      <c r="S218" s="7"/>
      <c r="T218" s="7"/>
      <c r="U218" s="7"/>
      <c r="V218" s="7"/>
      <c r="W218" s="7"/>
      <c r="X218" s="7"/>
      <c r="Y218" s="7"/>
    </row>
    <row r="219" spans="1:25" ht="15.75" customHeight="1">
      <c r="A219" s="192" t="s">
        <v>1305</v>
      </c>
      <c r="B219" s="193" t="s">
        <v>1029</v>
      </c>
      <c r="C219" s="193" t="s">
        <v>1021</v>
      </c>
      <c r="D219" s="194" t="s">
        <v>1028</v>
      </c>
      <c r="E219" s="194" t="s">
        <v>1030</v>
      </c>
      <c r="F219" s="7"/>
      <c r="G219" s="7"/>
      <c r="H219" s="7"/>
      <c r="I219" s="7"/>
      <c r="J219" s="7"/>
      <c r="K219" s="7"/>
      <c r="L219" s="7"/>
      <c r="M219" s="7"/>
      <c r="N219" s="7"/>
      <c r="O219" s="7"/>
      <c r="P219" s="7"/>
      <c r="Q219" s="7"/>
      <c r="R219" s="7"/>
      <c r="S219" s="7"/>
      <c r="T219" s="7"/>
      <c r="U219" s="7"/>
      <c r="V219" s="7"/>
      <c r="W219" s="7"/>
      <c r="X219" s="7"/>
      <c r="Y219" s="7"/>
    </row>
    <row r="220" spans="1:25" ht="15.75" customHeight="1">
      <c r="A220" s="192" t="s">
        <v>1305</v>
      </c>
      <c r="B220" s="193" t="s">
        <v>1029</v>
      </c>
      <c r="C220" s="193" t="s">
        <v>1021</v>
      </c>
      <c r="D220" s="194" t="s">
        <v>1022</v>
      </c>
      <c r="E220" s="194" t="s">
        <v>1032</v>
      </c>
      <c r="F220" s="7"/>
      <c r="G220" s="7"/>
      <c r="H220" s="7"/>
      <c r="I220" s="7"/>
      <c r="J220" s="7"/>
      <c r="K220" s="7"/>
      <c r="L220" s="7"/>
      <c r="M220" s="7"/>
      <c r="N220" s="7"/>
      <c r="O220" s="7"/>
      <c r="P220" s="7"/>
      <c r="Q220" s="7"/>
      <c r="R220" s="7"/>
      <c r="S220" s="7"/>
      <c r="T220" s="7"/>
      <c r="U220" s="7"/>
      <c r="V220" s="7"/>
      <c r="W220" s="7"/>
      <c r="X220" s="7"/>
      <c r="Y220" s="7"/>
    </row>
    <row r="221" spans="1:25" ht="15.75" customHeight="1">
      <c r="A221" s="192" t="s">
        <v>1305</v>
      </c>
      <c r="B221" s="193" t="s">
        <v>982</v>
      </c>
      <c r="C221" s="193" t="s">
        <v>1021</v>
      </c>
      <c r="D221" s="194" t="s">
        <v>1022</v>
      </c>
      <c r="E221" s="194" t="s">
        <v>1034</v>
      </c>
      <c r="F221" s="7"/>
      <c r="G221" s="7"/>
      <c r="H221" s="7"/>
      <c r="I221" s="7"/>
      <c r="J221" s="7"/>
      <c r="K221" s="7"/>
      <c r="L221" s="7"/>
      <c r="M221" s="7"/>
      <c r="N221" s="7"/>
      <c r="O221" s="7"/>
      <c r="P221" s="7"/>
      <c r="Q221" s="7"/>
      <c r="R221" s="7"/>
      <c r="S221" s="7"/>
      <c r="T221" s="7"/>
      <c r="U221" s="7"/>
      <c r="V221" s="7"/>
      <c r="W221" s="7"/>
      <c r="X221" s="7"/>
      <c r="Y221" s="7"/>
    </row>
    <row r="222" spans="1:25" ht="15.75" customHeight="1">
      <c r="A222" s="197" t="s">
        <v>1308</v>
      </c>
      <c r="B222" s="193" t="s">
        <v>692</v>
      </c>
      <c r="C222" s="193" t="s">
        <v>1035</v>
      </c>
      <c r="D222" s="194" t="s">
        <v>1036</v>
      </c>
      <c r="E222" s="194" t="s">
        <v>1037</v>
      </c>
      <c r="F222" s="7"/>
      <c r="G222" s="7"/>
      <c r="H222" s="7"/>
      <c r="I222" s="7"/>
      <c r="J222" s="7"/>
      <c r="K222" s="7"/>
      <c r="L222" s="7"/>
      <c r="M222" s="7"/>
      <c r="N222" s="7"/>
      <c r="O222" s="7"/>
      <c r="P222" s="7"/>
      <c r="Q222" s="7"/>
      <c r="R222" s="7"/>
      <c r="S222" s="7"/>
      <c r="T222" s="7"/>
      <c r="U222" s="7"/>
      <c r="V222" s="7"/>
      <c r="W222" s="7"/>
      <c r="X222" s="7"/>
      <c r="Y222" s="7"/>
    </row>
    <row r="223" spans="1:25" ht="15.75" customHeight="1">
      <c r="A223" s="204" t="s">
        <v>1315</v>
      </c>
      <c r="B223" s="193" t="s">
        <v>727</v>
      </c>
      <c r="C223" s="193" t="s">
        <v>1035</v>
      </c>
      <c r="D223" s="194" t="s">
        <v>1039</v>
      </c>
      <c r="E223" s="194" t="s">
        <v>1040</v>
      </c>
      <c r="F223" s="7"/>
      <c r="G223" s="7"/>
      <c r="H223" s="7"/>
      <c r="I223" s="7"/>
      <c r="J223" s="7"/>
      <c r="K223" s="7"/>
      <c r="L223" s="7"/>
      <c r="M223" s="7"/>
      <c r="N223" s="7"/>
      <c r="O223" s="7"/>
      <c r="P223" s="7"/>
      <c r="Q223" s="7"/>
      <c r="R223" s="7"/>
      <c r="S223" s="7"/>
      <c r="T223" s="7"/>
      <c r="U223" s="7"/>
      <c r="V223" s="7"/>
      <c r="W223" s="7"/>
      <c r="X223" s="7"/>
      <c r="Y223" s="7"/>
    </row>
    <row r="224" spans="1:25" ht="15.75" customHeight="1">
      <c r="A224" s="204" t="s">
        <v>1315</v>
      </c>
      <c r="B224" s="193" t="s">
        <v>996</v>
      </c>
      <c r="C224" s="193" t="s">
        <v>1035</v>
      </c>
      <c r="D224" s="194" t="s">
        <v>1039</v>
      </c>
      <c r="E224" s="194" t="s">
        <v>1041</v>
      </c>
      <c r="F224" s="7"/>
      <c r="G224" s="7"/>
      <c r="H224" s="7"/>
      <c r="I224" s="7"/>
      <c r="J224" s="7"/>
      <c r="K224" s="7"/>
      <c r="L224" s="7"/>
      <c r="M224" s="7"/>
      <c r="N224" s="7"/>
      <c r="O224" s="7"/>
      <c r="P224" s="7"/>
      <c r="Q224" s="7"/>
      <c r="R224" s="7"/>
      <c r="S224" s="7"/>
      <c r="T224" s="7"/>
      <c r="U224" s="7"/>
      <c r="V224" s="7"/>
      <c r="W224" s="7"/>
      <c r="X224" s="7"/>
      <c r="Y224" s="7"/>
    </row>
    <row r="225" spans="1:25" ht="15.75" customHeight="1">
      <c r="A225" s="200" t="s">
        <v>1311</v>
      </c>
      <c r="B225" s="193" t="s">
        <v>1043</v>
      </c>
      <c r="C225" s="193" t="s">
        <v>1035</v>
      </c>
      <c r="D225" s="194" t="s">
        <v>1036</v>
      </c>
      <c r="E225" s="194" t="s">
        <v>1044</v>
      </c>
      <c r="F225" s="7"/>
      <c r="G225" s="7"/>
      <c r="H225" s="7"/>
      <c r="I225" s="7"/>
      <c r="J225" s="7"/>
      <c r="K225" s="7"/>
      <c r="L225" s="7"/>
      <c r="M225" s="7"/>
      <c r="N225" s="7"/>
      <c r="O225" s="7"/>
      <c r="P225" s="7"/>
      <c r="Q225" s="7"/>
      <c r="R225" s="7"/>
      <c r="S225" s="7"/>
      <c r="T225" s="7"/>
      <c r="U225" s="7"/>
      <c r="V225" s="7"/>
      <c r="W225" s="7"/>
      <c r="X225" s="7"/>
      <c r="Y225" s="7"/>
    </row>
    <row r="226" spans="1:25" ht="15.75" customHeight="1">
      <c r="A226" s="202" t="s">
        <v>1313</v>
      </c>
      <c r="B226" s="193" t="s">
        <v>824</v>
      </c>
      <c r="C226" s="193" t="s">
        <v>1035</v>
      </c>
      <c r="D226" s="194" t="s">
        <v>1039</v>
      </c>
      <c r="E226" s="194" t="s">
        <v>1046</v>
      </c>
      <c r="F226" s="7"/>
      <c r="G226" s="7"/>
      <c r="H226" s="7"/>
      <c r="I226" s="7"/>
      <c r="J226" s="7"/>
      <c r="K226" s="7"/>
      <c r="L226" s="7"/>
      <c r="M226" s="7"/>
      <c r="N226" s="7"/>
      <c r="O226" s="7"/>
      <c r="P226" s="7"/>
      <c r="Q226" s="7"/>
      <c r="R226" s="7"/>
      <c r="S226" s="7"/>
      <c r="T226" s="7"/>
      <c r="U226" s="7"/>
      <c r="V226" s="7"/>
      <c r="W226" s="7"/>
      <c r="X226" s="7"/>
      <c r="Y226" s="7"/>
    </row>
    <row r="227" spans="1:25" ht="15.75" customHeight="1">
      <c r="A227" s="202" t="s">
        <v>1313</v>
      </c>
      <c r="B227" s="193" t="s">
        <v>827</v>
      </c>
      <c r="C227" s="193" t="s">
        <v>1035</v>
      </c>
      <c r="D227" s="194" t="s">
        <v>1039</v>
      </c>
      <c r="E227" s="194" t="s">
        <v>1048</v>
      </c>
      <c r="F227" s="7"/>
      <c r="G227" s="7"/>
      <c r="H227" s="7"/>
      <c r="I227" s="7"/>
      <c r="J227" s="7"/>
      <c r="K227" s="7"/>
      <c r="L227" s="7"/>
      <c r="M227" s="7"/>
      <c r="N227" s="7"/>
      <c r="O227" s="7"/>
      <c r="P227" s="7"/>
      <c r="Q227" s="7"/>
      <c r="R227" s="7"/>
      <c r="S227" s="7"/>
      <c r="T227" s="7"/>
      <c r="U227" s="7"/>
      <c r="V227" s="7"/>
      <c r="W227" s="7"/>
      <c r="X227" s="7"/>
      <c r="Y227" s="7"/>
    </row>
    <row r="228" spans="1:25" ht="15.75" customHeight="1">
      <c r="A228" s="202" t="s">
        <v>1313</v>
      </c>
      <c r="B228" s="193" t="s">
        <v>830</v>
      </c>
      <c r="C228" s="193" t="s">
        <v>1035</v>
      </c>
      <c r="D228" s="194" t="s">
        <v>1039</v>
      </c>
      <c r="E228" s="194" t="s">
        <v>1046</v>
      </c>
      <c r="F228" s="7"/>
      <c r="G228" s="7"/>
      <c r="H228" s="7"/>
      <c r="I228" s="7"/>
      <c r="J228" s="7"/>
      <c r="K228" s="7"/>
      <c r="L228" s="7"/>
      <c r="M228" s="7"/>
      <c r="N228" s="7"/>
      <c r="O228" s="7"/>
      <c r="P228" s="7"/>
      <c r="Q228" s="7"/>
      <c r="R228" s="7"/>
      <c r="S228" s="7"/>
      <c r="T228" s="7"/>
      <c r="U228" s="7"/>
      <c r="V228" s="7"/>
      <c r="W228" s="7"/>
      <c r="X228" s="7"/>
      <c r="Y228" s="7"/>
    </row>
    <row r="229" spans="1:25" ht="15.75" customHeight="1">
      <c r="A229" s="202" t="s">
        <v>1313</v>
      </c>
      <c r="B229" s="193" t="s">
        <v>834</v>
      </c>
      <c r="C229" s="193" t="s">
        <v>1035</v>
      </c>
      <c r="D229" s="194" t="s">
        <v>1039</v>
      </c>
      <c r="E229" s="194" t="s">
        <v>1051</v>
      </c>
      <c r="F229" s="7"/>
      <c r="G229" s="7"/>
      <c r="H229" s="7"/>
      <c r="I229" s="7"/>
      <c r="J229" s="7"/>
      <c r="K229" s="7"/>
      <c r="L229" s="7"/>
      <c r="M229" s="7"/>
      <c r="N229" s="7"/>
      <c r="O229" s="7"/>
      <c r="P229" s="7"/>
      <c r="Q229" s="7"/>
      <c r="R229" s="7"/>
      <c r="S229" s="7"/>
      <c r="T229" s="7"/>
      <c r="U229" s="7"/>
      <c r="V229" s="7"/>
      <c r="W229" s="7"/>
      <c r="X229" s="7"/>
      <c r="Y229" s="7"/>
    </row>
    <row r="230" spans="1:25" ht="15.75" customHeight="1">
      <c r="A230" s="202" t="s">
        <v>1313</v>
      </c>
      <c r="B230" s="193" t="s">
        <v>835</v>
      </c>
      <c r="C230" s="193" t="s">
        <v>1035</v>
      </c>
      <c r="D230" s="194" t="s">
        <v>1039</v>
      </c>
      <c r="E230" s="194" t="s">
        <v>1053</v>
      </c>
      <c r="F230" s="7"/>
      <c r="G230" s="7"/>
      <c r="H230" s="7"/>
      <c r="I230" s="7"/>
      <c r="J230" s="7"/>
      <c r="K230" s="7"/>
      <c r="L230" s="7"/>
      <c r="M230" s="7"/>
      <c r="N230" s="7"/>
      <c r="O230" s="7"/>
      <c r="P230" s="7"/>
      <c r="Q230" s="7"/>
      <c r="R230" s="7"/>
      <c r="S230" s="7"/>
      <c r="T230" s="7"/>
      <c r="U230" s="7"/>
      <c r="V230" s="7"/>
      <c r="W230" s="7"/>
      <c r="X230" s="7"/>
      <c r="Y230" s="7"/>
    </row>
    <row r="231" spans="1:25" ht="15.75" customHeight="1">
      <c r="A231" s="202" t="s">
        <v>1313</v>
      </c>
      <c r="B231" s="193" t="s">
        <v>838</v>
      </c>
      <c r="C231" s="193" t="s">
        <v>1035</v>
      </c>
      <c r="D231" s="194" t="s">
        <v>1039</v>
      </c>
      <c r="E231" s="194" t="s">
        <v>1055</v>
      </c>
      <c r="F231" s="7"/>
      <c r="G231" s="7"/>
      <c r="H231" s="7"/>
      <c r="I231" s="7"/>
      <c r="J231" s="7"/>
      <c r="K231" s="7"/>
      <c r="L231" s="7"/>
      <c r="M231" s="7"/>
      <c r="N231" s="7"/>
      <c r="O231" s="7"/>
      <c r="P231" s="7"/>
      <c r="Q231" s="7"/>
      <c r="R231" s="7"/>
      <c r="S231" s="7"/>
      <c r="T231" s="7"/>
      <c r="U231" s="7"/>
      <c r="V231" s="7"/>
      <c r="W231" s="7"/>
      <c r="X231" s="7"/>
      <c r="Y231" s="7"/>
    </row>
    <row r="232" spans="1:25" ht="15.75" customHeight="1">
      <c r="A232" s="202" t="s">
        <v>1313</v>
      </c>
      <c r="B232" s="193" t="s">
        <v>840</v>
      </c>
      <c r="C232" s="193" t="s">
        <v>1035</v>
      </c>
      <c r="D232" s="194" t="s">
        <v>1039</v>
      </c>
      <c r="E232" s="194" t="s">
        <v>1051</v>
      </c>
      <c r="F232" s="7"/>
      <c r="G232" s="7"/>
      <c r="H232" s="7"/>
      <c r="I232" s="7"/>
      <c r="J232" s="7"/>
      <c r="K232" s="7"/>
      <c r="L232" s="7"/>
      <c r="M232" s="7"/>
      <c r="N232" s="7"/>
      <c r="O232" s="7"/>
      <c r="P232" s="7"/>
      <c r="Q232" s="7"/>
      <c r="R232" s="7"/>
      <c r="S232" s="7"/>
      <c r="T232" s="7"/>
      <c r="U232" s="7"/>
      <c r="V232" s="7"/>
      <c r="W232" s="7"/>
      <c r="X232" s="7"/>
      <c r="Y232" s="7"/>
    </row>
    <row r="233" spans="1:25" ht="15.75" customHeight="1">
      <c r="A233" s="197" t="s">
        <v>1308</v>
      </c>
      <c r="B233" s="214" t="s">
        <v>1316</v>
      </c>
      <c r="C233" s="214" t="s">
        <v>1317</v>
      </c>
      <c r="D233" s="215" t="s">
        <v>1318</v>
      </c>
      <c r="E233" s="215"/>
      <c r="F233" s="7"/>
      <c r="G233" s="7"/>
      <c r="H233" s="7"/>
      <c r="I233" s="7"/>
      <c r="J233" s="7"/>
      <c r="K233" s="7"/>
      <c r="L233" s="7"/>
      <c r="M233" s="7"/>
      <c r="N233" s="7"/>
      <c r="O233" s="7"/>
      <c r="P233" s="7"/>
      <c r="Q233" s="7"/>
      <c r="R233" s="7"/>
      <c r="S233" s="7"/>
      <c r="T233" s="7"/>
      <c r="U233" s="7"/>
      <c r="V233" s="7"/>
      <c r="W233" s="7"/>
      <c r="X233" s="7"/>
      <c r="Y233" s="7"/>
    </row>
    <row r="234" spans="1:25" ht="15.75" customHeight="1">
      <c r="A234" s="198" t="s">
        <v>1309</v>
      </c>
      <c r="B234" s="214" t="s">
        <v>1319</v>
      </c>
      <c r="C234" s="214" t="s">
        <v>1317</v>
      </c>
      <c r="D234" s="215" t="s">
        <v>1318</v>
      </c>
      <c r="E234" s="215"/>
      <c r="F234" s="7"/>
      <c r="G234" s="7"/>
      <c r="H234" s="7"/>
      <c r="I234" s="7"/>
      <c r="J234" s="7"/>
      <c r="K234" s="7"/>
      <c r="L234" s="7"/>
      <c r="M234" s="7"/>
      <c r="N234" s="7"/>
      <c r="O234" s="7"/>
      <c r="P234" s="7"/>
      <c r="Q234" s="7"/>
      <c r="R234" s="7"/>
      <c r="S234" s="7"/>
      <c r="T234" s="7"/>
      <c r="U234" s="7"/>
      <c r="V234" s="7"/>
      <c r="W234" s="7"/>
      <c r="X234" s="7"/>
      <c r="Y234" s="7"/>
    </row>
    <row r="235" spans="1:25" ht="15.75" customHeight="1">
      <c r="A235" s="198" t="s">
        <v>1309</v>
      </c>
      <c r="B235" s="214" t="s">
        <v>1320</v>
      </c>
      <c r="C235" s="214" t="s">
        <v>1317</v>
      </c>
      <c r="D235" s="215" t="s">
        <v>1318</v>
      </c>
      <c r="E235" s="215"/>
      <c r="F235" s="7"/>
      <c r="G235" s="7"/>
      <c r="H235" s="7"/>
      <c r="I235" s="7"/>
      <c r="J235" s="7"/>
      <c r="K235" s="7"/>
      <c r="L235" s="7"/>
      <c r="M235" s="7"/>
      <c r="N235" s="7"/>
      <c r="O235" s="7"/>
      <c r="P235" s="7"/>
      <c r="Q235" s="7"/>
      <c r="R235" s="7"/>
      <c r="S235" s="7"/>
      <c r="T235" s="7"/>
      <c r="U235" s="7"/>
      <c r="V235" s="7"/>
      <c r="W235" s="7"/>
      <c r="X235" s="7"/>
      <c r="Y235" s="7"/>
    </row>
    <row r="236" spans="1:25" ht="15.75" customHeight="1">
      <c r="A236" s="198" t="s">
        <v>1309</v>
      </c>
      <c r="B236" s="214" t="s">
        <v>1321</v>
      </c>
      <c r="C236" s="214" t="s">
        <v>1317</v>
      </c>
      <c r="D236" s="215" t="s">
        <v>1318</v>
      </c>
      <c r="E236" s="215"/>
      <c r="F236" s="7"/>
      <c r="G236" s="7"/>
      <c r="H236" s="7"/>
      <c r="I236" s="7"/>
      <c r="J236" s="7"/>
      <c r="K236" s="7"/>
      <c r="L236" s="7"/>
      <c r="M236" s="7"/>
      <c r="N236" s="7"/>
      <c r="O236" s="7"/>
      <c r="P236" s="7"/>
      <c r="Q236" s="7"/>
      <c r="R236" s="7"/>
      <c r="S236" s="7"/>
      <c r="T236" s="7"/>
      <c r="U236" s="7"/>
      <c r="V236" s="7"/>
      <c r="W236" s="7"/>
      <c r="X236" s="7"/>
      <c r="Y236" s="7"/>
    </row>
    <row r="237" spans="1:25" ht="15.75" customHeight="1">
      <c r="A237" s="198" t="s">
        <v>1309</v>
      </c>
      <c r="B237" s="214" t="s">
        <v>1322</v>
      </c>
      <c r="C237" s="214" t="s">
        <v>1317</v>
      </c>
      <c r="D237" s="215" t="s">
        <v>1318</v>
      </c>
      <c r="E237" s="215"/>
      <c r="F237" s="7"/>
      <c r="G237" s="7"/>
      <c r="H237" s="7"/>
      <c r="I237" s="7"/>
      <c r="J237" s="7"/>
      <c r="K237" s="7"/>
      <c r="L237" s="7"/>
      <c r="M237" s="7"/>
      <c r="N237" s="7"/>
      <c r="O237" s="7"/>
      <c r="P237" s="7"/>
      <c r="Q237" s="7"/>
      <c r="R237" s="7"/>
      <c r="S237" s="7"/>
      <c r="T237" s="7"/>
      <c r="U237" s="7"/>
      <c r="V237" s="7"/>
      <c r="W237" s="7"/>
      <c r="X237" s="7"/>
      <c r="Y237" s="7"/>
    </row>
    <row r="238" spans="1:25" ht="15.75" customHeight="1">
      <c r="A238" s="198" t="s">
        <v>1309</v>
      </c>
      <c r="B238" s="214" t="s">
        <v>1323</v>
      </c>
      <c r="C238" s="214" t="s">
        <v>1317</v>
      </c>
      <c r="D238" s="215" t="s">
        <v>1318</v>
      </c>
      <c r="E238" s="215"/>
      <c r="F238" s="7"/>
      <c r="G238" s="7"/>
      <c r="H238" s="7"/>
      <c r="I238" s="7"/>
      <c r="J238" s="7"/>
      <c r="K238" s="7"/>
      <c r="L238" s="7"/>
      <c r="M238" s="7"/>
      <c r="N238" s="7"/>
      <c r="O238" s="7"/>
      <c r="P238" s="7"/>
      <c r="Q238" s="7"/>
      <c r="R238" s="7"/>
      <c r="S238" s="7"/>
      <c r="T238" s="7"/>
      <c r="U238" s="7"/>
      <c r="V238" s="7"/>
      <c r="W238" s="7"/>
      <c r="X238" s="7"/>
      <c r="Y238" s="7"/>
    </row>
    <row r="239" spans="1:25" ht="15.75" customHeight="1">
      <c r="A239" s="198" t="s">
        <v>1309</v>
      </c>
      <c r="B239" s="214" t="s">
        <v>1324</v>
      </c>
      <c r="C239" s="214" t="s">
        <v>1317</v>
      </c>
      <c r="D239" s="215" t="s">
        <v>1318</v>
      </c>
      <c r="E239" s="215"/>
      <c r="F239" s="7"/>
      <c r="G239" s="7"/>
      <c r="H239" s="7"/>
      <c r="I239" s="7"/>
      <c r="J239" s="7"/>
      <c r="K239" s="7"/>
      <c r="L239" s="7"/>
      <c r="M239" s="7"/>
      <c r="N239" s="7"/>
      <c r="O239" s="7"/>
      <c r="P239" s="7"/>
      <c r="Q239" s="7"/>
      <c r="R239" s="7"/>
      <c r="S239" s="7"/>
      <c r="T239" s="7"/>
      <c r="U239" s="7"/>
      <c r="V239" s="7"/>
      <c r="W239" s="7"/>
      <c r="X239" s="7"/>
      <c r="Y239" s="7"/>
    </row>
    <row r="240" spans="1:25" ht="15.75" customHeight="1">
      <c r="A240" s="195" t="s">
        <v>1306</v>
      </c>
      <c r="B240" s="214" t="s">
        <v>1325</v>
      </c>
      <c r="C240" s="214" t="s">
        <v>1317</v>
      </c>
      <c r="D240" s="215" t="s">
        <v>1318</v>
      </c>
      <c r="E240" s="215"/>
      <c r="F240" s="7"/>
      <c r="G240" s="7"/>
      <c r="H240" s="7"/>
      <c r="I240" s="7"/>
      <c r="J240" s="7"/>
      <c r="K240" s="7"/>
      <c r="L240" s="7"/>
      <c r="M240" s="7"/>
      <c r="N240" s="7"/>
      <c r="O240" s="7"/>
      <c r="P240" s="7"/>
      <c r="Q240" s="7"/>
      <c r="R240" s="7"/>
      <c r="S240" s="7"/>
      <c r="T240" s="7"/>
      <c r="U240" s="7"/>
      <c r="V240" s="7"/>
      <c r="W240" s="7"/>
      <c r="X240" s="7"/>
      <c r="Y240" s="7"/>
    </row>
    <row r="241" spans="1:25" ht="15.75" customHeight="1">
      <c r="A241" s="199" t="s">
        <v>1310</v>
      </c>
      <c r="B241" s="214" t="s">
        <v>1326</v>
      </c>
      <c r="C241" s="214" t="s">
        <v>1317</v>
      </c>
      <c r="D241" s="215" t="s">
        <v>1318</v>
      </c>
      <c r="E241" s="215"/>
      <c r="F241" s="7"/>
      <c r="G241" s="7"/>
      <c r="H241" s="7"/>
      <c r="I241" s="7"/>
      <c r="J241" s="7"/>
      <c r="K241" s="7"/>
      <c r="L241" s="7"/>
      <c r="M241" s="7"/>
      <c r="N241" s="7"/>
      <c r="O241" s="7"/>
      <c r="P241" s="7"/>
      <c r="Q241" s="7"/>
      <c r="R241" s="7"/>
      <c r="S241" s="7"/>
      <c r="T241" s="7"/>
      <c r="U241" s="7"/>
      <c r="V241" s="7"/>
      <c r="W241" s="7"/>
      <c r="X241" s="7"/>
      <c r="Y241" s="7"/>
    </row>
    <row r="242" spans="1:25" ht="15.75" customHeight="1">
      <c r="A242" s="199" t="s">
        <v>1310</v>
      </c>
      <c r="B242" s="214" t="s">
        <v>1327</v>
      </c>
      <c r="C242" s="214" t="s">
        <v>1317</v>
      </c>
      <c r="D242" s="215" t="s">
        <v>1318</v>
      </c>
      <c r="E242" s="215"/>
      <c r="F242" s="7"/>
      <c r="G242" s="7"/>
      <c r="H242" s="7"/>
      <c r="I242" s="7"/>
      <c r="J242" s="7"/>
      <c r="K242" s="7"/>
      <c r="L242" s="7"/>
      <c r="M242" s="7"/>
      <c r="N242" s="7"/>
      <c r="O242" s="7"/>
      <c r="P242" s="7"/>
      <c r="Q242" s="7"/>
      <c r="R242" s="7"/>
      <c r="S242" s="7"/>
      <c r="T242" s="7"/>
      <c r="U242" s="7"/>
      <c r="V242" s="7"/>
      <c r="W242" s="7"/>
      <c r="X242" s="7"/>
      <c r="Y242" s="7"/>
    </row>
    <row r="243" spans="1:25" ht="15.75" customHeight="1">
      <c r="A243" s="200" t="s">
        <v>1311</v>
      </c>
      <c r="B243" s="214" t="s">
        <v>1328</v>
      </c>
      <c r="C243" s="214" t="s">
        <v>1317</v>
      </c>
      <c r="D243" s="215" t="s">
        <v>1318</v>
      </c>
      <c r="E243" s="215"/>
      <c r="F243" s="7"/>
      <c r="G243" s="7"/>
      <c r="H243" s="7"/>
      <c r="I243" s="7"/>
      <c r="J243" s="7"/>
      <c r="K243" s="7"/>
      <c r="L243" s="7"/>
      <c r="M243" s="7"/>
      <c r="N243" s="7"/>
      <c r="O243" s="7"/>
      <c r="P243" s="7"/>
      <c r="Q243" s="7"/>
      <c r="R243" s="7"/>
      <c r="S243" s="7"/>
      <c r="T243" s="7"/>
      <c r="U243" s="7"/>
      <c r="V243" s="7"/>
      <c r="W243" s="7"/>
      <c r="X243" s="7"/>
      <c r="Y243" s="7"/>
    </row>
    <row r="244" spans="1:25" ht="15.75" customHeight="1">
      <c r="A244" s="200" t="s">
        <v>1311</v>
      </c>
      <c r="B244" s="214" t="s">
        <v>1329</v>
      </c>
      <c r="C244" s="214" t="s">
        <v>1317</v>
      </c>
      <c r="D244" s="215" t="s">
        <v>1318</v>
      </c>
      <c r="E244" s="215"/>
      <c r="F244" s="7"/>
      <c r="G244" s="7"/>
      <c r="H244" s="7"/>
      <c r="I244" s="7"/>
      <c r="J244" s="7"/>
      <c r="K244" s="7"/>
      <c r="L244" s="7"/>
      <c r="M244" s="7"/>
      <c r="N244" s="7"/>
      <c r="O244" s="7"/>
      <c r="P244" s="7"/>
      <c r="Q244" s="7"/>
      <c r="R244" s="7"/>
      <c r="S244" s="7"/>
      <c r="T244" s="7"/>
      <c r="U244" s="7"/>
      <c r="V244" s="7"/>
      <c r="W244" s="7"/>
      <c r="X244" s="7"/>
      <c r="Y244" s="7"/>
    </row>
    <row r="245" spans="1:25" ht="15.75" customHeight="1">
      <c r="A245" s="200" t="s">
        <v>1311</v>
      </c>
      <c r="B245" s="214" t="s">
        <v>1330</v>
      </c>
      <c r="C245" s="214" t="s">
        <v>1317</v>
      </c>
      <c r="D245" s="215" t="s">
        <v>1318</v>
      </c>
      <c r="E245" s="215"/>
      <c r="F245" s="7"/>
      <c r="G245" s="7"/>
      <c r="H245" s="7"/>
      <c r="I245" s="7"/>
      <c r="J245" s="7"/>
      <c r="K245" s="7"/>
      <c r="L245" s="7"/>
      <c r="M245" s="7"/>
      <c r="N245" s="7"/>
      <c r="O245" s="7"/>
      <c r="P245" s="7"/>
      <c r="Q245" s="7"/>
      <c r="R245" s="7"/>
      <c r="S245" s="7"/>
      <c r="T245" s="7"/>
      <c r="U245" s="7"/>
      <c r="V245" s="7"/>
      <c r="W245" s="7"/>
      <c r="X245" s="7"/>
      <c r="Y245" s="7"/>
    </row>
    <row r="246" spans="1:25" ht="15.75" customHeight="1">
      <c r="A246" s="200" t="s">
        <v>1311</v>
      </c>
      <c r="B246" s="214" t="s">
        <v>1331</v>
      </c>
      <c r="C246" s="214" t="s">
        <v>1317</v>
      </c>
      <c r="D246" s="215" t="s">
        <v>1318</v>
      </c>
      <c r="E246" s="215"/>
      <c r="F246" s="7"/>
      <c r="G246" s="7"/>
      <c r="H246" s="7"/>
      <c r="I246" s="7"/>
      <c r="J246" s="7"/>
      <c r="K246" s="7"/>
      <c r="L246" s="7"/>
      <c r="M246" s="7"/>
      <c r="N246" s="7"/>
      <c r="O246" s="7"/>
      <c r="P246" s="7"/>
      <c r="Q246" s="7"/>
      <c r="R246" s="7"/>
      <c r="S246" s="7"/>
      <c r="T246" s="7"/>
      <c r="U246" s="7"/>
      <c r="V246" s="7"/>
      <c r="W246" s="7"/>
      <c r="X246" s="7"/>
      <c r="Y246" s="7"/>
    </row>
    <row r="247" spans="1:25" ht="15.75" customHeight="1">
      <c r="A247" s="200" t="s">
        <v>1311</v>
      </c>
      <c r="B247" s="214" t="s">
        <v>1332</v>
      </c>
      <c r="C247" s="214" t="s">
        <v>1317</v>
      </c>
      <c r="D247" s="215" t="s">
        <v>1318</v>
      </c>
      <c r="E247" s="215"/>
      <c r="F247" s="7"/>
      <c r="G247" s="7"/>
      <c r="H247" s="7"/>
      <c r="I247" s="7"/>
      <c r="J247" s="7"/>
      <c r="K247" s="7"/>
      <c r="L247" s="7"/>
      <c r="M247" s="7"/>
      <c r="N247" s="7"/>
      <c r="O247" s="7"/>
      <c r="P247" s="7"/>
      <c r="Q247" s="7"/>
      <c r="R247" s="7"/>
      <c r="S247" s="7"/>
      <c r="T247" s="7"/>
      <c r="U247" s="7"/>
      <c r="V247" s="7"/>
      <c r="W247" s="7"/>
      <c r="X247" s="7"/>
      <c r="Y247" s="7"/>
    </row>
    <row r="248" spans="1:25" ht="15.75" customHeight="1">
      <c r="A248" s="200" t="s">
        <v>1311</v>
      </c>
      <c r="B248" s="214" t="s">
        <v>1333</v>
      </c>
      <c r="C248" s="214" t="s">
        <v>1317</v>
      </c>
      <c r="D248" s="215" t="s">
        <v>1318</v>
      </c>
      <c r="E248" s="215"/>
      <c r="F248" s="7"/>
      <c r="G248" s="7"/>
      <c r="H248" s="7"/>
      <c r="I248" s="7"/>
      <c r="J248" s="7"/>
      <c r="K248" s="7"/>
      <c r="L248" s="7"/>
      <c r="M248" s="7"/>
      <c r="N248" s="7"/>
      <c r="O248" s="7"/>
      <c r="P248" s="7"/>
      <c r="Q248" s="7"/>
      <c r="R248" s="7"/>
      <c r="S248" s="7"/>
      <c r="T248" s="7"/>
      <c r="U248" s="7"/>
      <c r="V248" s="7"/>
      <c r="W248" s="7"/>
      <c r="X248" s="7"/>
      <c r="Y248" s="7"/>
    </row>
    <row r="249" spans="1:25" ht="15.75" customHeight="1">
      <c r="A249" s="200" t="s">
        <v>1311</v>
      </c>
      <c r="B249" s="214" t="s">
        <v>1334</v>
      </c>
      <c r="C249" s="214" t="s">
        <v>1317</v>
      </c>
      <c r="D249" s="215" t="s">
        <v>1318</v>
      </c>
      <c r="E249" s="215"/>
      <c r="F249" s="7"/>
      <c r="G249" s="7"/>
      <c r="H249" s="7"/>
      <c r="I249" s="7"/>
      <c r="J249" s="7"/>
      <c r="K249" s="7"/>
      <c r="L249" s="7"/>
      <c r="M249" s="7"/>
      <c r="N249" s="7"/>
      <c r="O249" s="7"/>
      <c r="P249" s="7"/>
      <c r="Q249" s="7"/>
      <c r="R249" s="7"/>
      <c r="S249" s="7"/>
      <c r="T249" s="7"/>
      <c r="U249" s="7"/>
      <c r="V249" s="7"/>
      <c r="W249" s="7"/>
      <c r="X249" s="7"/>
      <c r="Y249" s="7"/>
    </row>
    <row r="250" spans="1:25" ht="15.75" customHeight="1">
      <c r="A250" s="201" t="s">
        <v>1312</v>
      </c>
      <c r="B250" s="214" t="s">
        <v>1335</v>
      </c>
      <c r="C250" s="214" t="s">
        <v>1317</v>
      </c>
      <c r="D250" s="215" t="s">
        <v>1318</v>
      </c>
      <c r="E250" s="215"/>
      <c r="F250" s="7"/>
      <c r="G250" s="7"/>
      <c r="H250" s="7"/>
      <c r="I250" s="7"/>
      <c r="J250" s="7"/>
      <c r="K250" s="7"/>
      <c r="L250" s="7"/>
      <c r="M250" s="7"/>
      <c r="N250" s="7"/>
      <c r="O250" s="7"/>
      <c r="P250" s="7"/>
      <c r="Q250" s="7"/>
      <c r="R250" s="7"/>
      <c r="S250" s="7"/>
      <c r="T250" s="7"/>
      <c r="U250" s="7"/>
      <c r="V250" s="7"/>
      <c r="W250" s="7"/>
      <c r="X250" s="7"/>
      <c r="Y250" s="7"/>
    </row>
    <row r="251" spans="1:25" ht="15.75" customHeight="1">
      <c r="A251" s="201" t="s">
        <v>1312</v>
      </c>
      <c r="B251" s="214" t="s">
        <v>1336</v>
      </c>
      <c r="C251" s="214" t="s">
        <v>1317</v>
      </c>
      <c r="D251" s="215" t="s">
        <v>1318</v>
      </c>
      <c r="E251" s="215"/>
      <c r="F251" s="7"/>
      <c r="G251" s="7"/>
      <c r="H251" s="7"/>
      <c r="I251" s="7"/>
      <c r="J251" s="7"/>
      <c r="K251" s="7"/>
      <c r="L251" s="7"/>
      <c r="M251" s="7"/>
      <c r="N251" s="7"/>
      <c r="O251" s="7"/>
      <c r="P251" s="7"/>
      <c r="Q251" s="7"/>
      <c r="R251" s="7"/>
      <c r="S251" s="7"/>
      <c r="T251" s="7"/>
      <c r="U251" s="7"/>
      <c r="V251" s="7"/>
      <c r="W251" s="7"/>
      <c r="X251" s="7"/>
      <c r="Y251" s="7"/>
    </row>
    <row r="252" spans="1:25" ht="15.75" customHeight="1">
      <c r="A252" s="203" t="s">
        <v>1314</v>
      </c>
      <c r="B252" s="214" t="s">
        <v>417</v>
      </c>
      <c r="C252" s="214" t="s">
        <v>1317</v>
      </c>
      <c r="D252" s="215" t="s">
        <v>1318</v>
      </c>
      <c r="E252" s="215"/>
      <c r="F252" s="7"/>
      <c r="G252" s="7"/>
      <c r="H252" s="7"/>
      <c r="I252" s="7"/>
      <c r="J252" s="7"/>
      <c r="K252" s="7"/>
      <c r="L252" s="7"/>
      <c r="M252" s="7"/>
      <c r="N252" s="7"/>
      <c r="O252" s="7"/>
      <c r="P252" s="7"/>
      <c r="Q252" s="7"/>
      <c r="R252" s="7"/>
      <c r="S252" s="7"/>
      <c r="T252" s="7"/>
      <c r="U252" s="7"/>
      <c r="V252" s="7"/>
      <c r="W252" s="7"/>
      <c r="X252" s="7"/>
      <c r="Y252" s="7"/>
    </row>
    <row r="253" spans="1:25" ht="15.75" customHeight="1">
      <c r="A253" s="203" t="s">
        <v>1314</v>
      </c>
      <c r="B253" s="214" t="s">
        <v>1337</v>
      </c>
      <c r="C253" s="214" t="s">
        <v>1317</v>
      </c>
      <c r="D253" s="215" t="s">
        <v>1318</v>
      </c>
      <c r="E253" s="215"/>
      <c r="F253" s="7"/>
      <c r="G253" s="7"/>
      <c r="H253" s="7"/>
      <c r="I253" s="7"/>
      <c r="J253" s="7"/>
      <c r="K253" s="7"/>
      <c r="L253" s="7"/>
      <c r="M253" s="7"/>
      <c r="N253" s="7"/>
      <c r="O253" s="7"/>
      <c r="P253" s="7"/>
      <c r="Q253" s="7"/>
      <c r="R253" s="7"/>
      <c r="S253" s="7"/>
      <c r="T253" s="7"/>
      <c r="U253" s="7"/>
      <c r="V253" s="7"/>
      <c r="W253" s="7"/>
      <c r="X253" s="7"/>
      <c r="Y253" s="7"/>
    </row>
    <row r="254" spans="1:25" ht="15.75" customHeight="1">
      <c r="A254" s="203" t="s">
        <v>1314</v>
      </c>
      <c r="B254" s="214" t="s">
        <v>430</v>
      </c>
      <c r="C254" s="214" t="s">
        <v>1317</v>
      </c>
      <c r="D254" s="215" t="s">
        <v>1318</v>
      </c>
      <c r="E254" s="215"/>
      <c r="F254" s="7"/>
      <c r="G254" s="7"/>
      <c r="H254" s="7"/>
      <c r="I254" s="7"/>
      <c r="J254" s="7"/>
      <c r="K254" s="7"/>
      <c r="L254" s="7"/>
      <c r="M254" s="7"/>
      <c r="N254" s="7"/>
      <c r="O254" s="7"/>
      <c r="P254" s="7"/>
      <c r="Q254" s="7"/>
      <c r="R254" s="7"/>
      <c r="S254" s="7"/>
      <c r="T254" s="7"/>
      <c r="U254" s="7"/>
      <c r="V254" s="7"/>
      <c r="W254" s="7"/>
      <c r="X254" s="7"/>
      <c r="Y254" s="7"/>
    </row>
    <row r="255" spans="1:25" ht="15.75" customHeight="1">
      <c r="A255" s="203" t="s">
        <v>1314</v>
      </c>
      <c r="B255" s="214" t="s">
        <v>1338</v>
      </c>
      <c r="C255" s="214" t="s">
        <v>1317</v>
      </c>
      <c r="D255" s="215" t="s">
        <v>1318</v>
      </c>
      <c r="E255" s="215"/>
      <c r="F255" s="7"/>
      <c r="G255" s="7"/>
      <c r="H255" s="7"/>
      <c r="I255" s="7"/>
      <c r="J255" s="7"/>
      <c r="K255" s="7"/>
      <c r="L255" s="7"/>
      <c r="M255" s="7"/>
      <c r="N255" s="7"/>
      <c r="O255" s="7"/>
      <c r="P255" s="7"/>
      <c r="Q255" s="7"/>
      <c r="R255" s="7"/>
      <c r="S255" s="7"/>
      <c r="T255" s="7"/>
      <c r="U255" s="7"/>
      <c r="V255" s="7"/>
      <c r="W255" s="7"/>
      <c r="X255" s="7"/>
      <c r="Y255" s="7"/>
    </row>
    <row r="256" spans="1:25" ht="15.75" customHeight="1">
      <c r="A256" s="192" t="s">
        <v>1305</v>
      </c>
      <c r="B256" s="193" t="s">
        <v>608</v>
      </c>
      <c r="C256" s="193"/>
      <c r="D256" s="194" t="s">
        <v>1170</v>
      </c>
      <c r="E256" s="194" t="s">
        <v>1339</v>
      </c>
      <c r="F256" s="7"/>
      <c r="G256" s="7"/>
      <c r="H256" s="7"/>
      <c r="I256" s="7"/>
      <c r="J256" s="7"/>
      <c r="K256" s="7"/>
      <c r="L256" s="7"/>
      <c r="M256" s="7"/>
      <c r="N256" s="7"/>
      <c r="O256" s="7"/>
      <c r="P256" s="7"/>
      <c r="Q256" s="7"/>
      <c r="R256" s="7"/>
      <c r="S256" s="7"/>
      <c r="T256" s="7"/>
      <c r="U256" s="7"/>
      <c r="V256" s="7"/>
      <c r="W256" s="7"/>
      <c r="X256" s="7"/>
      <c r="Y256" s="7"/>
    </row>
    <row r="257" spans="1:25"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row>
    <row r="258" spans="1:25"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row>
    <row r="259" spans="1:25"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row>
    <row r="260" spans="1:25" ht="15.75" customHeight="1">
      <c r="A260" s="7"/>
      <c r="C260" s="7"/>
      <c r="D260" s="7"/>
      <c r="E260" s="7"/>
      <c r="F260" s="7"/>
      <c r="G260" s="7"/>
      <c r="H260" s="7"/>
      <c r="I260" s="7"/>
      <c r="J260" s="7"/>
      <c r="K260" s="7"/>
      <c r="L260" s="7"/>
      <c r="M260" s="7"/>
      <c r="N260" s="7"/>
      <c r="O260" s="7"/>
      <c r="P260" s="7"/>
      <c r="Q260" s="7"/>
      <c r="R260" s="7"/>
      <c r="S260" s="7"/>
      <c r="T260" s="7"/>
      <c r="U260" s="7"/>
      <c r="V260" s="7"/>
      <c r="W260" s="7"/>
      <c r="X260" s="7"/>
      <c r="Y260" s="7"/>
    </row>
    <row r="261" spans="1:25"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row>
    <row r="262" spans="1:25"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row>
    <row r="263" spans="1:25"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row>
    <row r="264" spans="1:25"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row>
    <row r="265" spans="1:2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row>
    <row r="266" spans="1:25"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row>
    <row r="267" spans="1:25"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row>
    <row r="268" spans="1:25"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row>
    <row r="269" spans="1:25"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row>
    <row r="270" spans="1:25"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row>
    <row r="271" spans="1:25"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row>
    <row r="272" spans="1:25"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row>
    <row r="273" spans="1:25"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row>
    <row r="274" spans="1:25"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row>
    <row r="275" spans="1:2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row>
    <row r="276" spans="1:25"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row>
    <row r="277" spans="1:25"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row>
    <row r="278" spans="1:25"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row>
    <row r="279" spans="1:25"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row>
    <row r="280" spans="1:25"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row>
    <row r="281" spans="1:25"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row>
    <row r="282" spans="1:25"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row>
    <row r="283" spans="1:25"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row>
    <row r="284" spans="1:25"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row>
    <row r="285" spans="1:2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row>
    <row r="286" spans="1:25"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row>
    <row r="287" spans="1:25"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row>
    <row r="288" spans="1:25"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row>
    <row r="289" spans="1:25"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row>
    <row r="290" spans="1:25"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row>
    <row r="291" spans="1:25"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row>
    <row r="292" spans="1:25"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row>
    <row r="293" spans="1:25"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row>
    <row r="294" spans="1:25"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row>
    <row r="295" spans="1:2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row>
    <row r="296" spans="1:25"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row>
    <row r="297" spans="1:25"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row>
    <row r="298" spans="1:25"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row>
    <row r="299" spans="1:25"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row>
    <row r="300" spans="1:25"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row>
    <row r="301" spans="1:25"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row>
    <row r="302" spans="1:25"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row>
    <row r="303" spans="1:25"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row>
    <row r="304" spans="1:25"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row>
    <row r="305" spans="1:2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row>
    <row r="306" spans="1:25"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row>
    <row r="307" spans="1:25"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row>
    <row r="308" spans="1:25"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row>
    <row r="309" spans="1:25"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row>
    <row r="310" spans="1:25"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row>
    <row r="311" spans="1:25"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row>
    <row r="312" spans="1:25"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row>
    <row r="313" spans="1:25"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row>
    <row r="314" spans="1:25"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row>
    <row r="315" spans="1:2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row>
    <row r="316" spans="1:25"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row>
    <row r="317" spans="1:25"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row>
    <row r="318" spans="1:25"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row>
    <row r="319" spans="1:25"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row>
    <row r="320" spans="1:25"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row>
    <row r="321" spans="1:25"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row>
    <row r="322" spans="1:25"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row>
    <row r="323" spans="1:25"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row>
    <row r="324" spans="1:25"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row>
    <row r="325" spans="1: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row>
    <row r="326" spans="1:25"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row>
    <row r="327" spans="1:25"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row>
    <row r="328" spans="1:25"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row>
    <row r="329" spans="1:25"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row>
    <row r="330" spans="1:25"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row>
    <row r="331" spans="1:25"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row>
    <row r="332" spans="1:25"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row>
    <row r="333" spans="1:25"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row>
    <row r="334" spans="1:25"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row>
    <row r="335" spans="1:2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row>
    <row r="336" spans="1:25"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row>
    <row r="337" spans="1:25"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row>
    <row r="338" spans="1:25"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row>
    <row r="339" spans="1:25"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row>
    <row r="340" spans="1:25"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row>
    <row r="341" spans="1:25"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row>
    <row r="342" spans="1:25"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row>
    <row r="343" spans="1:25"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row>
    <row r="344" spans="1:25"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row>
    <row r="345" spans="1:2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row>
    <row r="346" spans="1:25"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row>
    <row r="347" spans="1:25"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row>
    <row r="348" spans="1:25"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row>
    <row r="349" spans="1:25"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row>
    <row r="350" spans="1:25"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row>
    <row r="351" spans="1:25"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row>
    <row r="352" spans="1:25"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row>
    <row r="353" spans="1:25"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row>
    <row r="354" spans="1:25"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row>
    <row r="355" spans="1:2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row>
    <row r="356" spans="1:25"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row>
    <row r="357" spans="1:25"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row>
    <row r="358" spans="1:25"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row>
    <row r="359" spans="1:25"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row>
    <row r="360" spans="1:25"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row>
    <row r="361" spans="1:25"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row>
    <row r="362" spans="1:25"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row>
    <row r="363" spans="1:25"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row>
    <row r="364" spans="1:25"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row>
    <row r="365" spans="1:2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row>
    <row r="366" spans="1:25"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row>
    <row r="367" spans="1:25"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row>
    <row r="368" spans="1:25"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row>
    <row r="369" spans="1:25"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row>
    <row r="370" spans="1:25"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row>
    <row r="371" spans="1:25"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row>
    <row r="372" spans="1:25"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row>
    <row r="373" spans="1:25"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row>
    <row r="374" spans="1:25"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row>
    <row r="375" spans="1:2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row>
    <row r="376" spans="1:25"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row>
    <row r="377" spans="1:25"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row>
    <row r="378" spans="1:25"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row>
    <row r="379" spans="1:25"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row>
    <row r="380" spans="1:25"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row>
    <row r="381" spans="1:25"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row>
    <row r="382" spans="1:25"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row>
    <row r="383" spans="1:25"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row>
    <row r="384" spans="1:25"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row>
    <row r="385" spans="1:2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row>
    <row r="386" spans="1:25"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row>
    <row r="387" spans="1:25"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row>
    <row r="388" spans="1:25"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row>
    <row r="389" spans="1:25"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row>
    <row r="390" spans="1:25"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row>
    <row r="391" spans="1:25"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row>
    <row r="392" spans="1:25"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row>
    <row r="393" spans="1:25"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row>
    <row r="394" spans="1:25"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row>
    <row r="395" spans="1:2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row>
    <row r="396" spans="1:25"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row>
    <row r="397" spans="1:25"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row>
    <row r="398" spans="1:25"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row>
    <row r="399" spans="1:25"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row>
    <row r="400" spans="1:25"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row>
    <row r="401" spans="1:25"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row>
    <row r="402" spans="1:25"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row>
    <row r="403" spans="1:25"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row>
    <row r="404" spans="1:25"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row>
    <row r="405" spans="1:2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row>
    <row r="406" spans="1:25"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row>
    <row r="407" spans="1:25"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row>
    <row r="408" spans="1:25"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row>
    <row r="409" spans="1:25"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row>
    <row r="410" spans="1:25"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row>
    <row r="411" spans="1:25"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row>
    <row r="412" spans="1:25"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row>
    <row r="413" spans="1:25"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row>
    <row r="414" spans="1:25"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row>
    <row r="415" spans="1:2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row>
    <row r="416" spans="1:25"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row>
    <row r="417" spans="1:25"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row>
    <row r="418" spans="1:25"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row>
    <row r="419" spans="1:25"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row>
    <row r="420" spans="1:25"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row>
    <row r="421" spans="1:25"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row>
    <row r="422" spans="1:25"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row>
    <row r="423" spans="1:25"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row>
    <row r="424" spans="1:25"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row>
    <row r="425" spans="1: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row>
    <row r="426" spans="1:25"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row>
    <row r="427" spans="1:25"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row>
    <row r="428" spans="1:25"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row>
    <row r="429" spans="1:25"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row>
    <row r="430" spans="1:25"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row>
    <row r="431" spans="1:25"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row>
    <row r="432" spans="1:25"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row>
    <row r="433" spans="1:25"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row>
    <row r="434" spans="1:25"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row>
    <row r="435" spans="1:2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row>
    <row r="436" spans="1:25"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row>
    <row r="437" spans="1:25"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row>
    <row r="438" spans="1:25"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row>
    <row r="439" spans="1:25"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row>
    <row r="440" spans="1:25"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row>
    <row r="441" spans="1:25"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row>
    <row r="442" spans="1:25"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row>
    <row r="443" spans="1:25"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row>
    <row r="444" spans="1:25"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row>
    <row r="445" spans="1:2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row>
    <row r="446" spans="1:25"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row>
    <row r="447" spans="1:25"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row>
    <row r="448" spans="1:25"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row>
    <row r="449" spans="1:25"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row>
    <row r="450" spans="1:25"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row>
    <row r="451" spans="1:25"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row>
    <row r="452" spans="1:25"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row>
    <row r="453" spans="1:25"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row>
    <row r="454" spans="1:25"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row>
    <row r="455" spans="1:2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row>
    <row r="456" spans="1:25"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row>
    <row r="457" spans="1:25" ht="15.75" customHeight="1"/>
    <row r="458" spans="1:25" ht="15.75" customHeight="1"/>
    <row r="459" spans="1:25" ht="15.75" customHeight="1"/>
    <row r="460" spans="1:25" ht="15.75" customHeight="1"/>
    <row r="461" spans="1:25" ht="15.75" customHeight="1"/>
    <row r="462" spans="1:25" ht="15.75" customHeight="1"/>
    <row r="463" spans="1:25" ht="15.75" customHeight="1"/>
    <row r="464" spans="1:25"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E256" xr:uid="{00000000-0009-0000-0000-000007000000}"/>
  <conditionalFormatting sqref="D18:D252">
    <cfRule type="cellIs" dxfId="3" priority="1" operator="equal">
      <formula>"Keep"</formula>
    </cfRule>
  </conditionalFormatting>
  <conditionalFormatting sqref="E133">
    <cfRule type="cellIs" dxfId="2" priority="2" operator="equal">
      <formula>"Keep"</formula>
    </cfRule>
  </conditionalFormatting>
  <conditionalFormatting sqref="E197">
    <cfRule type="cellIs" dxfId="1" priority="3" operator="equal">
      <formula>"Keep"</formula>
    </cfRule>
  </conditionalFormatting>
  <conditionalFormatting sqref="E201">
    <cfRule type="cellIs" dxfId="0" priority="4" operator="equal">
      <formula>"Keep"</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WELL | SDGs - Overview</vt:lpstr>
      <vt:lpstr>Instructions</vt:lpstr>
      <vt:lpstr>Summary</vt:lpstr>
      <vt:lpstr>WELL | SDGs Alignment</vt:lpstr>
      <vt:lpstr>SDGs | WELL Alignment</vt:lpstr>
      <vt:lpstr>Content and Reporting</vt:lpstr>
      <vt:lpstr>Content Descriptions</vt:lpstr>
      <vt:lpstr>SDG + WELL v2 alignment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2022-11-30T15:27:02Z</dcterms:created>
  <dcterms:modified xsi:type="dcterms:W3CDTF">2022-12-19T16:13:44Z</dcterms:modified>
</cp:coreProperties>
</file>